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ersons/person.xml" ContentType="application/vnd.ms-excel.person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3" documentId="8_{2EADE9D0-794A-4530-B0ED-F745901B9F27}" xr6:coauthVersionLast="47" xr6:coauthVersionMax="47" xr10:uidLastSave="{2F28EB1C-C30B-43A6-92AB-2D3B292F587F}"/>
  <bookViews>
    <workbookView xWindow="-120" yWindow="-120" windowWidth="29040" windowHeight="15840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Bd!$A$1:$Z$1038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5" i="3" l="1"/>
  <c r="R75" i="3"/>
  <c r="Q75" i="3"/>
  <c r="P75" i="3"/>
  <c r="O75" i="3"/>
  <c r="N75" i="3"/>
  <c r="T75" i="3"/>
  <c r="U62" i="3" s="1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U60" i="3" s="1"/>
  <c r="S30" i="3"/>
  <c r="R30" i="3"/>
  <c r="Q30" i="3"/>
  <c r="P30" i="3"/>
  <c r="O30" i="3"/>
  <c r="N30" i="3"/>
  <c r="T30" i="3"/>
  <c r="U26" i="3" s="1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397" i="7"/>
  <c r="T396" i="7"/>
  <c r="T395" i="7"/>
  <c r="T394" i="7"/>
  <c r="T393" i="7"/>
  <c r="T392" i="7"/>
  <c r="T391" i="7"/>
  <c r="T390" i="7"/>
  <c r="T389" i="7"/>
  <c r="T388" i="7"/>
  <c r="T387" i="7"/>
  <c r="T386" i="7"/>
  <c r="T385" i="7"/>
  <c r="T384" i="7"/>
  <c r="T383" i="7"/>
  <c r="T382" i="7"/>
  <c r="T381" i="7"/>
  <c r="T380" i="7"/>
  <c r="T379" i="7"/>
  <c r="T378" i="7"/>
  <c r="T377" i="7"/>
  <c r="T376" i="7"/>
  <c r="T375" i="7"/>
  <c r="T374" i="7"/>
  <c r="T373" i="7"/>
  <c r="T372" i="7"/>
  <c r="T371" i="7"/>
  <c r="T370" i="7"/>
  <c r="T369" i="7"/>
  <c r="T368" i="7"/>
  <c r="T367" i="7"/>
  <c r="T366" i="7"/>
  <c r="T365" i="7"/>
  <c r="T364" i="7"/>
  <c r="T363" i="7"/>
  <c r="T362" i="7"/>
  <c r="T361" i="7"/>
  <c r="T360" i="7"/>
  <c r="T359" i="7"/>
  <c r="T358" i="7"/>
  <c r="T357" i="7"/>
  <c r="T356" i="7"/>
  <c r="T355" i="7"/>
  <c r="T354" i="7"/>
  <c r="T353" i="7"/>
  <c r="T352" i="7"/>
  <c r="T351" i="7"/>
  <c r="T350" i="7"/>
  <c r="T349" i="7"/>
  <c r="T348" i="7"/>
  <c r="T347" i="7"/>
  <c r="T346" i="7"/>
  <c r="T345" i="7"/>
  <c r="T344" i="7"/>
  <c r="T343" i="7"/>
  <c r="T342" i="7"/>
  <c r="T341" i="7"/>
  <c r="T340" i="7"/>
  <c r="T339" i="7"/>
  <c r="T338" i="7"/>
  <c r="T337" i="7"/>
  <c r="T336" i="7"/>
  <c r="T335" i="7"/>
  <c r="T334" i="7"/>
  <c r="T333" i="7"/>
  <c r="T332" i="7"/>
  <c r="T331" i="7"/>
  <c r="T330" i="7"/>
  <c r="T329" i="7"/>
  <c r="T328" i="7"/>
  <c r="T327" i="7"/>
  <c r="T326" i="7"/>
  <c r="T325" i="7"/>
  <c r="T324" i="7"/>
  <c r="T323" i="7"/>
  <c r="T322" i="7"/>
  <c r="T321" i="7"/>
  <c r="T320" i="7"/>
  <c r="T319" i="7"/>
  <c r="T318" i="7"/>
  <c r="T317" i="7"/>
  <c r="T316" i="7"/>
  <c r="T315" i="7"/>
  <c r="T314" i="7"/>
  <c r="T313" i="7"/>
  <c r="T312" i="7"/>
  <c r="T311" i="7"/>
  <c r="T310" i="7"/>
  <c r="T309" i="7"/>
  <c r="T308" i="7"/>
  <c r="T307" i="7"/>
  <c r="T306" i="7"/>
  <c r="T305" i="7"/>
  <c r="T304" i="7"/>
  <c r="T303" i="7"/>
  <c r="T302" i="7"/>
  <c r="T301" i="7"/>
  <c r="T300" i="7"/>
  <c r="T299" i="7"/>
  <c r="T298" i="7"/>
  <c r="T297" i="7"/>
  <c r="T296" i="7"/>
  <c r="T295" i="7"/>
  <c r="T294" i="7"/>
  <c r="T293" i="7"/>
  <c r="T292" i="7"/>
  <c r="T291" i="7"/>
  <c r="T290" i="7"/>
  <c r="T289" i="7"/>
  <c r="T288" i="7"/>
  <c r="T287" i="7"/>
  <c r="T286" i="7"/>
  <c r="T285" i="7"/>
  <c r="T284" i="7"/>
  <c r="T283" i="7"/>
  <c r="T282" i="7"/>
  <c r="T281" i="7"/>
  <c r="T280" i="7"/>
  <c r="T279" i="7"/>
  <c r="T278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S195" i="7"/>
  <c r="R195" i="7"/>
  <c r="Q195" i="7"/>
  <c r="P195" i="7"/>
  <c r="O195" i="7"/>
  <c r="N195" i="7"/>
  <c r="T195" i="7"/>
  <c r="U182" i="7" s="1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S124" i="7"/>
  <c r="R124" i="7"/>
  <c r="Q124" i="7"/>
  <c r="P124" i="7"/>
  <c r="O124" i="7"/>
  <c r="N124" i="7"/>
  <c r="T124" i="7"/>
  <c r="U115" i="7" s="1"/>
  <c r="T123" i="7"/>
  <c r="T122" i="7"/>
  <c r="T121" i="7"/>
  <c r="U121" i="7" s="1"/>
  <c r="T120" i="7"/>
  <c r="T119" i="7"/>
  <c r="T118" i="7"/>
  <c r="T117" i="7"/>
  <c r="T116" i="7"/>
  <c r="T115" i="7"/>
  <c r="T114" i="7"/>
  <c r="T113" i="7"/>
  <c r="T112" i="7"/>
  <c r="U112" i="7" s="1"/>
  <c r="T111" i="7"/>
  <c r="T110" i="7"/>
  <c r="T109" i="7"/>
  <c r="U109" i="7" s="1"/>
  <c r="T108" i="7"/>
  <c r="T107" i="7"/>
  <c r="T106" i="7"/>
  <c r="T105" i="7"/>
  <c r="T100" i="7"/>
  <c r="U84" i="7" s="1"/>
  <c r="S100" i="7"/>
  <c r="R100" i="7"/>
  <c r="Q100" i="7"/>
  <c r="P100" i="7"/>
  <c r="O100" i="7"/>
  <c r="N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4" i="7"/>
  <c r="T35" i="7"/>
  <c r="S29" i="7"/>
  <c r="R29" i="7"/>
  <c r="Q29" i="7"/>
  <c r="P29" i="7"/>
  <c r="O29" i="7"/>
  <c r="N29" i="7"/>
  <c r="T29" i="7"/>
  <c r="U28" i="7" s="1"/>
  <c r="T28" i="7"/>
  <c r="T27" i="7"/>
  <c r="U27" i="7" s="1"/>
  <c r="T26" i="7"/>
  <c r="U26" i="7" s="1"/>
  <c r="T25" i="7"/>
  <c r="U25" i="7" s="1"/>
  <c r="T24" i="7"/>
  <c r="T23" i="7"/>
  <c r="T22" i="7"/>
  <c r="T21" i="7"/>
  <c r="T20" i="7"/>
  <c r="T19" i="7"/>
  <c r="T18" i="7"/>
  <c r="T17" i="7"/>
  <c r="U17" i="7" s="1"/>
  <c r="T16" i="7"/>
  <c r="T15" i="7"/>
  <c r="U15" i="7" s="1"/>
  <c r="T14" i="7"/>
  <c r="U14" i="7" s="1"/>
  <c r="T13" i="7"/>
  <c r="U13" i="7" s="1"/>
  <c r="T12" i="7"/>
  <c r="T11" i="7"/>
  <c r="T10" i="7"/>
  <c r="S24" i="8"/>
  <c r="R24" i="8"/>
  <c r="Q24" i="8"/>
  <c r="P24" i="8"/>
  <c r="O24" i="8"/>
  <c r="N24" i="8"/>
  <c r="T24" i="8"/>
  <c r="T23" i="8"/>
  <c r="U23" i="8" s="1"/>
  <c r="T22" i="8"/>
  <c r="T21" i="8"/>
  <c r="T20" i="8"/>
  <c r="T19" i="8"/>
  <c r="T18" i="8"/>
  <c r="U18" i="8" s="1"/>
  <c r="T17" i="8"/>
  <c r="U17" i="8" s="1"/>
  <c r="T16" i="8"/>
  <c r="U16" i="8" s="1"/>
  <c r="T15" i="8"/>
  <c r="T14" i="8"/>
  <c r="T13" i="8"/>
  <c r="T12" i="8"/>
  <c r="T11" i="8"/>
  <c r="U11" i="8" s="1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S42" i="8"/>
  <c r="R42" i="8"/>
  <c r="Q42" i="8"/>
  <c r="P42" i="8"/>
  <c r="O42" i="8"/>
  <c r="N42" i="8"/>
  <c r="S162" i="8"/>
  <c r="R162" i="8"/>
  <c r="Q162" i="8"/>
  <c r="P162" i="8"/>
  <c r="O162" i="8"/>
  <c r="N162" i="8"/>
  <c r="T161" i="8"/>
  <c r="U161" i="8" s="1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U131" i="8" s="1"/>
  <c r="T130" i="8"/>
  <c r="T162" i="8" s="1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U75" i="3"/>
  <c r="U74" i="3"/>
  <c r="U73" i="3"/>
  <c r="U65" i="3"/>
  <c r="U61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0" i="3"/>
  <c r="U29" i="3"/>
  <c r="U28" i="3"/>
  <c r="U27" i="3"/>
  <c r="U24" i="3"/>
  <c r="U23" i="3"/>
  <c r="U22" i="3"/>
  <c r="U21" i="3"/>
  <c r="U19" i="3"/>
  <c r="U18" i="3"/>
  <c r="U17" i="3"/>
  <c r="U16" i="3"/>
  <c r="U15" i="3"/>
  <c r="U195" i="7"/>
  <c r="U189" i="7"/>
  <c r="U181" i="7"/>
  <c r="U175" i="7"/>
  <c r="U167" i="7"/>
  <c r="U161" i="7"/>
  <c r="U153" i="7"/>
  <c r="U145" i="7"/>
  <c r="U139" i="7"/>
  <c r="U131" i="7"/>
  <c r="U124" i="7"/>
  <c r="U123" i="7"/>
  <c r="U118" i="7"/>
  <c r="U117" i="7"/>
  <c r="U116" i="7"/>
  <c r="U113" i="7"/>
  <c r="U111" i="7"/>
  <c r="U29" i="7"/>
  <c r="U23" i="7"/>
  <c r="U21" i="7"/>
  <c r="U18" i="7"/>
  <c r="U16" i="7"/>
  <c r="U12" i="7"/>
  <c r="U11" i="7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24" i="8"/>
  <c r="U22" i="8"/>
  <c r="U21" i="8"/>
  <c r="U20" i="8"/>
  <c r="U19" i="8"/>
  <c r="U15" i="8"/>
  <c r="U14" i="8"/>
  <c r="U13" i="8"/>
  <c r="U12" i="8"/>
  <c r="P20" i="2"/>
  <c r="N20" i="2"/>
  <c r="P19" i="2"/>
  <c r="N19" i="2"/>
  <c r="P18" i="2"/>
  <c r="N18" i="2"/>
  <c r="P17" i="2"/>
  <c r="N17" i="2"/>
  <c r="P16" i="2"/>
  <c r="N16" i="2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U150" i="8" l="1"/>
  <c r="U143" i="8"/>
  <c r="U162" i="8"/>
  <c r="U147" i="8"/>
  <c r="U135" i="8"/>
  <c r="U142" i="8"/>
  <c r="U158" i="8"/>
  <c r="U136" i="8"/>
  <c r="U155" i="8"/>
  <c r="U130" i="8"/>
  <c r="U63" i="3"/>
  <c r="U66" i="3"/>
  <c r="U64" i="3"/>
  <c r="U67" i="3"/>
  <c r="U68" i="3"/>
  <c r="U69" i="3"/>
  <c r="U70" i="3"/>
  <c r="U71" i="3"/>
  <c r="U72" i="3"/>
  <c r="U20" i="3"/>
  <c r="U25" i="3"/>
  <c r="U142" i="7"/>
  <c r="U156" i="7"/>
  <c r="U170" i="7"/>
  <c r="U186" i="7"/>
  <c r="U136" i="7"/>
  <c r="U148" i="7"/>
  <c r="U172" i="7"/>
  <c r="U184" i="7"/>
  <c r="U143" i="7"/>
  <c r="U157" i="7"/>
  <c r="U173" i="7"/>
  <c r="U187" i="7"/>
  <c r="U141" i="7"/>
  <c r="U155" i="7"/>
  <c r="U169" i="7"/>
  <c r="U185" i="7"/>
  <c r="U135" i="7"/>
  <c r="U147" i="7"/>
  <c r="U159" i="7"/>
  <c r="U171" i="7"/>
  <c r="U183" i="7"/>
  <c r="U160" i="7"/>
  <c r="U130" i="7"/>
  <c r="U144" i="7"/>
  <c r="U158" i="7"/>
  <c r="U174" i="7"/>
  <c r="U188" i="7"/>
  <c r="U132" i="7"/>
  <c r="U146" i="7"/>
  <c r="U162" i="7"/>
  <c r="U176" i="7"/>
  <c r="U190" i="7"/>
  <c r="U149" i="7"/>
  <c r="U191" i="7"/>
  <c r="U134" i="7"/>
  <c r="U150" i="7"/>
  <c r="U164" i="7"/>
  <c r="U178" i="7"/>
  <c r="U192" i="7"/>
  <c r="U133" i="7"/>
  <c r="U163" i="7"/>
  <c r="U177" i="7"/>
  <c r="U129" i="7"/>
  <c r="U137" i="7"/>
  <c r="U151" i="7"/>
  <c r="U165" i="7"/>
  <c r="U179" i="7"/>
  <c r="U193" i="7"/>
  <c r="U138" i="7"/>
  <c r="U152" i="7"/>
  <c r="U166" i="7"/>
  <c r="U180" i="7"/>
  <c r="U194" i="7"/>
  <c r="U140" i="7"/>
  <c r="U154" i="7"/>
  <c r="U168" i="7"/>
  <c r="U120" i="7"/>
  <c r="U114" i="7"/>
  <c r="U105" i="7"/>
  <c r="U106" i="7"/>
  <c r="U108" i="7"/>
  <c r="U107" i="7"/>
  <c r="U119" i="7"/>
  <c r="U110" i="7"/>
  <c r="U122" i="7"/>
  <c r="U49" i="7"/>
  <c r="U68" i="7"/>
  <c r="U34" i="7"/>
  <c r="U51" i="7"/>
  <c r="U70" i="7"/>
  <c r="U87" i="7"/>
  <c r="U41" i="7"/>
  <c r="U53" i="7"/>
  <c r="U65" i="7"/>
  <c r="U77" i="7"/>
  <c r="U89" i="7"/>
  <c r="U35" i="7"/>
  <c r="U52" i="7"/>
  <c r="U71" i="7"/>
  <c r="U88" i="7"/>
  <c r="U42" i="7"/>
  <c r="U54" i="7"/>
  <c r="U66" i="7"/>
  <c r="U78" i="7"/>
  <c r="U90" i="7"/>
  <c r="U36" i="7"/>
  <c r="U55" i="7"/>
  <c r="U72" i="7"/>
  <c r="U91" i="7"/>
  <c r="U37" i="7"/>
  <c r="U56" i="7"/>
  <c r="U73" i="7"/>
  <c r="U92" i="7"/>
  <c r="U39" i="7"/>
  <c r="U58" i="7"/>
  <c r="U75" i="7"/>
  <c r="U94" i="7"/>
  <c r="U45" i="7"/>
  <c r="U57" i="7"/>
  <c r="U69" i="7"/>
  <c r="U81" i="7"/>
  <c r="U93" i="7"/>
  <c r="U59" i="7"/>
  <c r="U79" i="7"/>
  <c r="U44" i="7"/>
  <c r="U61" i="7"/>
  <c r="U80" i="7"/>
  <c r="U97" i="7"/>
  <c r="U85" i="7"/>
  <c r="U95" i="7"/>
  <c r="U43" i="7"/>
  <c r="U60" i="7"/>
  <c r="U96" i="7"/>
  <c r="U46" i="7"/>
  <c r="U63" i="7"/>
  <c r="U82" i="7"/>
  <c r="U99" i="7"/>
  <c r="U40" i="7"/>
  <c r="U76" i="7"/>
  <c r="U47" i="7"/>
  <c r="U64" i="7"/>
  <c r="U83" i="7"/>
  <c r="U100" i="7"/>
  <c r="U38" i="7"/>
  <c r="U50" i="7"/>
  <c r="U62" i="7"/>
  <c r="U74" i="7"/>
  <c r="U86" i="7"/>
  <c r="U98" i="7"/>
  <c r="U48" i="7"/>
  <c r="U67" i="7"/>
  <c r="U24" i="7"/>
  <c r="U19" i="7"/>
  <c r="U20" i="7"/>
  <c r="U10" i="7"/>
  <c r="U22" i="7"/>
  <c r="T42" i="8"/>
  <c r="U37" i="8"/>
  <c r="U36" i="8"/>
  <c r="U35" i="8"/>
  <c r="U33" i="8"/>
  <c r="U30" i="8"/>
  <c r="U42" i="8"/>
  <c r="U39" i="8"/>
  <c r="U38" i="8"/>
  <c r="U40" i="8"/>
  <c r="U29" i="8"/>
  <c r="U41" i="8"/>
  <c r="U31" i="8"/>
  <c r="U32" i="8"/>
  <c r="U34" i="8"/>
  <c r="U137" i="8"/>
  <c r="U138" i="8"/>
  <c r="U149" i="8"/>
  <c r="U148" i="8"/>
  <c r="U152" i="8"/>
  <c r="U140" i="8"/>
  <c r="U159" i="8"/>
  <c r="U141" i="8"/>
  <c r="U160" i="8"/>
  <c r="U153" i="8"/>
  <c r="U154" i="8"/>
  <c r="U144" i="8"/>
  <c r="U156" i="8"/>
  <c r="U133" i="8"/>
  <c r="U145" i="8"/>
  <c r="U157" i="8"/>
  <c r="U132" i="8"/>
  <c r="U134" i="8"/>
  <c r="U146" i="8"/>
  <c r="U139" i="8"/>
  <c r="U151" i="8"/>
  <c r="O61" i="1"/>
  <c r="O84" i="1"/>
  <c r="Q84" i="1" s="1"/>
  <c r="P429" i="1"/>
  <c r="Q429" i="1" s="1"/>
  <c r="O613" i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P515" i="1"/>
  <c r="Q515" i="1" s="1"/>
  <c r="O594" i="1"/>
  <c r="Q594" i="1" s="1"/>
  <c r="O600" i="1"/>
  <c r="Q600" i="1" s="1"/>
  <c r="P727" i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Q541" i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Q509" i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Q613" i="1"/>
  <c r="P683" i="1"/>
  <c r="O683" i="1"/>
  <c r="P718" i="1"/>
  <c r="Q718" i="1" s="1"/>
  <c r="Q727" i="1"/>
  <c r="O737" i="1"/>
  <c r="Q737" i="1" s="1"/>
  <c r="Q925" i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Q41" i="1"/>
  <c r="P59" i="1"/>
  <c r="Q59" i="1" s="1"/>
  <c r="P102" i="1"/>
  <c r="O102" i="1"/>
  <c r="O117" i="1"/>
  <c r="Q117" i="1" s="1"/>
  <c r="Q261" i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Q61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Q634" i="1" l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T199" i="8" l="1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S200" i="8"/>
  <c r="R200" i="8"/>
  <c r="Q200" i="8"/>
  <c r="P200" i="8"/>
  <c r="O200" i="8"/>
  <c r="N200" i="8"/>
  <c r="T13" i="2"/>
  <c r="T12" i="2"/>
  <c r="T11" i="2"/>
  <c r="T10" i="2"/>
  <c r="T9" i="2"/>
  <c r="T8" i="2"/>
  <c r="U13" i="2"/>
  <c r="U12" i="2"/>
  <c r="U11" i="2"/>
  <c r="U10" i="2"/>
  <c r="U9" i="2"/>
  <c r="U8" i="2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S61" i="8"/>
  <c r="R61" i="8"/>
  <c r="Q61" i="8"/>
  <c r="P61" i="8"/>
  <c r="O61" i="8"/>
  <c r="N61" i="8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55" i="3" s="1"/>
  <c r="S55" i="3"/>
  <c r="R55" i="3"/>
  <c r="Q55" i="3"/>
  <c r="P55" i="3"/>
  <c r="O55" i="3"/>
  <c r="N55" i="3"/>
  <c r="R8" i="2"/>
  <c r="N14" i="2"/>
  <c r="O14" i="2"/>
  <c r="P14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3" i="2"/>
  <c r="R12" i="2"/>
  <c r="R11" i="2"/>
  <c r="R10" i="2"/>
  <c r="R9" i="2"/>
  <c r="S13" i="2"/>
  <c r="S12" i="2"/>
  <c r="S11" i="2"/>
  <c r="S10" i="2"/>
  <c r="S9" i="2"/>
  <c r="S8" i="2"/>
  <c r="V13" i="2"/>
  <c r="V12" i="2"/>
  <c r="V11" i="2"/>
  <c r="V10" i="2"/>
  <c r="V9" i="2"/>
  <c r="V8" i="2"/>
  <c r="U192" i="8" l="1"/>
  <c r="U169" i="8"/>
  <c r="U181" i="8"/>
  <c r="U196" i="8"/>
  <c r="U176" i="8"/>
  <c r="U173" i="8"/>
  <c r="T200" i="8"/>
  <c r="U200" i="8" s="1"/>
  <c r="S14" i="2"/>
  <c r="V14" i="2"/>
  <c r="U14" i="2"/>
  <c r="T14" i="2"/>
  <c r="R14" i="2"/>
  <c r="T61" i="8"/>
  <c r="O20" i="2"/>
  <c r="O19" i="2"/>
  <c r="O18" i="2"/>
  <c r="O17" i="2"/>
  <c r="O16" i="2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U184" i="8" l="1"/>
  <c r="U180" i="8"/>
  <c r="U199" i="8"/>
  <c r="U172" i="8"/>
  <c r="U168" i="8"/>
  <c r="U187" i="8"/>
  <c r="U195" i="8"/>
  <c r="U191" i="8"/>
  <c r="U175" i="8"/>
  <c r="U183" i="8"/>
  <c r="U179" i="8"/>
  <c r="U198" i="8"/>
  <c r="U171" i="8"/>
  <c r="U190" i="8"/>
  <c r="U186" i="8"/>
  <c r="U194" i="8"/>
  <c r="U178" i="8"/>
  <c r="U174" i="8"/>
  <c r="U182" i="8"/>
  <c r="U189" i="8"/>
  <c r="U197" i="8"/>
  <c r="U170" i="8"/>
  <c r="U177" i="8"/>
  <c r="U185" i="8"/>
  <c r="U193" i="8"/>
  <c r="U188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tc={85B28977-83AD-4467-9C07-586DD44B4087}</author>
    <author>tc={6DD5E463-AF05-4725-8593-33E265A34B83}</author>
    <author>tc={2E70662F-B88F-411A-B3AB-D6346DE285BB}</author>
    <author>tc={28916078-573A-4623-A23D-C614E7111C70}</author>
    <author>tc={B9B01C0A-4A34-450A-B7B9-EBA5855812A5}</author>
  </authors>
  <commentList>
    <comment ref="R14" authorId="0" shapeId="0" xr:uid="{85B28977-83AD-4467-9C07-586DD44B40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cada Hora volada se fumigan en promedio al mes 43,8 Hectareas</t>
      </text>
    </comment>
    <comment ref="S14" authorId="1" shapeId="0" xr:uid="{6DD5E463-AF05-4725-8593-33E265A34B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cada Vuelo realizado, se fumigan en promedio al mes 31,6 Hectáreas.</t>
      </text>
    </comment>
    <comment ref="T14" authorId="2" shapeId="0" xr:uid="{2E70662F-B88F-411A-B3AB-D6346DE285B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cada Hectárea Fumigada, se requiere 1,37 minutos de vuelo.</t>
      </text>
    </comment>
    <comment ref="U14" authorId="3" shapeId="0" xr:uid="{28916078-573A-4623-A23D-C614E7111C7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cada Hora volada se realizan en promedio al mes 1,4 Vuelos.</t>
      </text>
    </comment>
    <comment ref="V14" authorId="4" shapeId="0" xr:uid="{B9B01C0A-4A34-450A-B7B9-EBA5855812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cada Vuelo realizado, se requieren 0,7 Horas o 43 Minutos</t>
      </text>
    </comment>
  </commentList>
</comments>
</file>

<file path=xl/sharedStrings.xml><?xml version="1.0" encoding="utf-8"?>
<sst xmlns="http://schemas.openxmlformats.org/spreadsheetml/2006/main" count="16037" uniqueCount="507">
  <si>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</si>
  <si>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</si>
  <si>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</si>
  <si>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</si>
  <si>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</si>
  <si>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</si>
  <si>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</si>
  <si>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</si>
  <si>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</si>
  <si>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</si>
  <si>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</si>
  <si>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</si>
  <si>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</si>
  <si>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</si>
  <si>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</si>
  <si>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</si>
  <si>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</si>
  <si>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</si>
  <si>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</si>
  <si>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</si>
  <si>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</si>
  <si>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</si>
  <si>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</si>
  <si>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</si>
  <si>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</si>
  <si>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</si>
  <si>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</si>
  <si>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</si>
  <si>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</si>
  <si>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</si>
  <si>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</si>
  <si>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</si>
  <si>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</si>
  <si>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</si>
  <si>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</si>
  <si>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</si>
  <si>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</si>
  <si>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</si>
  <si>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</si>
  <si>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</si>
  <si>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</si>
  <si>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</si>
  <si>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</si>
  <si>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</si>
  <si>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</si>
  <si>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</si>
  <si>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</si>
  <si>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</si>
  <si>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</si>
  <si>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</si>
  <si>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</si>
  <si>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</si>
  <si>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</si>
  <si>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</si>
  <si>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</si>
  <si>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</si>
  <si>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</si>
  <si>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</si>
  <si>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</si>
  <si>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</si>
  <si>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</si>
  <si>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</si>
  <si>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</si>
  <si>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</si>
  <si>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</si>
  <si>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</si>
  <si>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</si>
  <si>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</si>
  <si>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</si>
  <si>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</si>
  <si>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</si>
  <si>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</si>
  <si>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</si>
  <si>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</si>
  <si>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</si>
  <si>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</si>
  <si>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</si>
  <si>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</si>
  <si>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</si>
  <si>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</si>
  <si>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</si>
  <si>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</si>
  <si>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</si>
  <si>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</si>
  <si>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</si>
  <si>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</si>
  <si>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</si>
  <si>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</si>
  <si>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</si>
  <si>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</si>
  <si>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</si>
  <si>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</si>
  <si>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</si>
  <si>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</si>
  <si>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</si>
  <si>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</si>
  <si>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</si>
  <si>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</si>
  <si>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</si>
  <si>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</si>
  <si>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</si>
  <si>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</si>
  <si>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</si>
  <si>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</si>
  <si>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</si>
  <si>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</si>
  <si>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</si>
  <si>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</si>
  <si>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</si>
  <si>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</si>
  <si>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</si>
  <si>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</si>
  <si>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</si>
  <si>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</si>
  <si>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</si>
  <si>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</si>
  <si>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</si>
  <si>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</si>
  <si>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</si>
  <si>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</si>
  <si>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</si>
  <si>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</si>
  <si>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</si>
  <si>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</si>
  <si>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</si>
  <si>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</si>
  <si>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</si>
  <si>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</si>
  <si>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</si>
  <si>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</si>
  <si>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</si>
  <si>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</si>
  <si>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</si>
  <si>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</si>
  <si>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</si>
  <si>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</si>
  <si>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</si>
  <si>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</si>
  <si>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</si>
  <si>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</si>
  <si>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</si>
  <si>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</si>
  <si>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</si>
  <si>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</si>
  <si>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</si>
  <si>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</si>
  <si>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</si>
  <si>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</si>
  <si>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</si>
  <si>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</si>
  <si>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</si>
  <si>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</si>
  <si>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</si>
  <si>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</si>
  <si>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</si>
  <si>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</si>
  <si>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</si>
  <si>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</si>
  <si>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</si>
  <si>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</si>
  <si>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</si>
  <si>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</si>
  <si>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</si>
  <si>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</si>
  <si>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</si>
  <si>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</si>
  <si>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</si>
  <si>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</si>
  <si>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</si>
  <si>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</si>
  <si>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</si>
  <si>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</si>
  <si>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</si>
  <si>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</si>
  <si>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</si>
  <si>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</si>
  <si>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</si>
  <si>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</si>
  <si>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</si>
  <si>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</si>
  <si>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</si>
  <si>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</si>
  <si>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</si>
  <si>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</si>
  <si>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</si>
  <si>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</si>
  <si>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</si>
  <si>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</si>
  <si>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</si>
  <si>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</si>
  <si>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</si>
  <si>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</si>
  <si>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</si>
  <si>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</si>
  <si>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</si>
  <si>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</si>
  <si>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</si>
  <si>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</si>
  <si>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</si>
  <si>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</si>
  <si>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</si>
  <si>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</si>
  <si>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</si>
  <si>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</si>
  <si>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</si>
  <si>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</si>
  <si>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</si>
  <si>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</si>
  <si>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</si>
  <si>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</si>
  <si>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</si>
  <si>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</si>
  <si>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</si>
  <si>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</si>
  <si>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</si>
  <si>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</si>
  <si>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</si>
  <si>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</si>
  <si>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</si>
  <si>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</si>
  <si>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</si>
  <si>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</si>
  <si>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</si>
  <si>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</si>
  <si>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</si>
  <si>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</si>
  <si>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</si>
  <si>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</si>
  <si>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</si>
  <si>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</si>
  <si>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</si>
  <si>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</si>
  <si>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</si>
  <si>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</si>
  <si>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</si>
  <si>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</si>
  <si>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</si>
  <si>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</si>
  <si>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</si>
  <si>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</si>
  <si>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</si>
  <si>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</si>
  <si>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</si>
  <si>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</si>
  <si>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</si>
  <si>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</si>
  <si>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</si>
  <si>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</si>
  <si>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</si>
  <si>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</si>
  <si>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</si>
  <si>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</si>
  <si>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</si>
  <si>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</si>
  <si>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</si>
  <si>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</si>
  <si>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</si>
  <si>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</si>
  <si>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</si>
  <si>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</si>
  <si>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</si>
  <si>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</si>
  <si>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</si>
  <si>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</si>
  <si>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</si>
  <si>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</si>
  <si>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</si>
  <si>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</si>
  <si>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</si>
  <si>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</si>
  <si>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</si>
  <si>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</si>
  <si>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</si>
  <si>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</si>
  <si>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</si>
  <si>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</si>
  <si>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</si>
  <si>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</si>
  <si>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</si>
  <si>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</si>
  <si>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</si>
  <si>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</si>
  <si>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</si>
  <si>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</si>
  <si>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</si>
  <si>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</si>
  <si>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</si>
  <si>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</si>
  <si>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</si>
  <si>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</si>
  <si>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</si>
  <si>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</si>
  <si>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</si>
  <si>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</si>
  <si>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</si>
  <si>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</si>
  <si>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</si>
  <si>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</si>
  <si>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</si>
  <si>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</si>
  <si>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</si>
  <si>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</si>
  <si>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</si>
  <si>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</si>
  <si>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</si>
  <si>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</si>
  <si>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</si>
  <si>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</si>
  <si>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</si>
  <si>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</si>
  <si>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</si>
  <si>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</si>
  <si>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</si>
  <si>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</si>
  <si>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</si>
  <si>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</si>
  <si>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</si>
  <si>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</si>
  <si>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</si>
  <si>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</si>
  <si>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</si>
  <si>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</si>
  <si>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</si>
  <si>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</si>
  <si>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</si>
  <si>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</si>
  <si>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</si>
  <si>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</si>
  <si>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</si>
  <si>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</si>
  <si>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</si>
  <si>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</si>
  <si>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</si>
  <si>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</si>
  <si>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</si>
  <si>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</si>
  <si>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</si>
  <si>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</si>
  <si>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</si>
  <si>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</si>
  <si>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</si>
  <si>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</si>
  <si>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</si>
  <si>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</si>
  <si>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</si>
  <si>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</si>
  <si>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</si>
  <si>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</si>
  <si>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</si>
  <si>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</si>
  <si>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</si>
  <si>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</si>
  <si>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</si>
  <si>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</si>
  <si>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</si>
  <si>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</si>
  <si>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</si>
  <si>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</si>
  <si>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</si>
  <si>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</si>
  <si>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</si>
  <si>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</si>
  <si>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</si>
  <si>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</si>
  <si>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</si>
  <si>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</si>
  <si>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</si>
  <si>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</si>
  <si>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</si>
  <si>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</si>
  <si>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</si>
  <si>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</si>
  <si>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</si>
  <si>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</si>
  <si>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</si>
  <si>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</si>
  <si>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</si>
  <si>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</si>
  <si>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</si>
  <si>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</si>
  <si>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</si>
  <si>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</si>
  <si>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</si>
  <si>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</si>
  <si>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</si>
  <si>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</si>
  <si>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</si>
  <si>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</si>
  <si>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</si>
  <si>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</si>
  <si>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</si>
  <si>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</si>
  <si>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</si>
  <si>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</si>
  <si>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</si>
  <si>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</si>
  <si>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</si>
  <si>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</si>
  <si>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</si>
  <si>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</si>
  <si>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</si>
  <si>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</si>
  <si>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</si>
  <si>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</si>
  <si>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</si>
  <si>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</si>
  <si>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</si>
  <si>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</si>
  <si>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</si>
  <si>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</si>
  <si>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</si>
  <si>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</si>
  <si>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</si>
  <si>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</si>
  <si>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</si>
  <si>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</si>
  <si>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</si>
  <si>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</si>
  <si>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</si>
  <si>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</si>
  <si>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</si>
  <si>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</si>
  <si>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</si>
  <si>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</si>
  <si>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</si>
  <si>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</si>
  <si>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Periodo del reporte: Enero a Junio 2024</t>
  </si>
  <si>
    <t>Número de Vuelos</t>
  </si>
  <si>
    <t>Total Enero - Junio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</si>
  <si>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</si>
  <si>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</si>
  <si>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</si>
  <si>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</si>
  <si>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</si>
  <si>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</si>
  <si>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</si>
  <si>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</si>
  <si>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</si>
  <si>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</si>
  <si>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</si>
  <si>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</si>
  <si>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</si>
  <si>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</si>
  <si>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</si>
  <si>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</si>
  <si>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</si>
  <si>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</si>
  <si>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</si>
  <si>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</si>
  <si>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</si>
  <si>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</si>
  <si>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</si>
  <si>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</si>
  <si>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</si>
  <si>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</si>
  <si>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</si>
  <si>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</si>
  <si>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</si>
  <si>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</si>
  <si>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</si>
  <si>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</si>
  <si>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ARAUCA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</si>
  <si>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</si>
  <si>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</si>
  <si>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</si>
  <si>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</si>
  <si>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</si>
  <si>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</si>
  <si>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</si>
  <si>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</si>
  <si>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</si>
  <si>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</si>
  <si>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</si>
  <si>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</si>
  <si>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</si>
  <si>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</si>
  <si>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</si>
  <si>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</si>
  <si>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</si>
  <si>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</si>
  <si>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</si>
  <si>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</si>
  <si>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</si>
  <si>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</si>
  <si>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</si>
  <si>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</si>
  <si>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</si>
  <si>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</si>
  <si>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</si>
  <si>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</si>
  <si>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</si>
  <si>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</si>
  <si>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</si>
  <si>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</si>
  <si>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</si>
  <si>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</si>
  <si>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</si>
  <si>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</si>
  <si>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</si>
  <si>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Total
Enero - Junio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</si>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</sst>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7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</fonts>
  <fills count="6">
    <fill>
      <patternFill patternType="none"/>
    </fill>
    <fill>
      <patternFill patternType="gray125"/>
    </fill>
    <fill>
      <patternFill patternType="solid">
        <fgColor rgb="FF0023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5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5" fillId="2" borderId="3" xfId="0" applyFont="1" applyFill="1" applyBorder="1" applyAlignment="1">
      <alignment vertical="center"/>
    </xf>
    <xf numFmtId="165" fontId="5" fillId="2" borderId="3" xfId="1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5" fontId="1" fillId="0" borderId="1" xfId="1" applyNumberFormat="1" applyFont="1" applyBorder="1"/>
    <xf numFmtId="165" fontId="5" fillId="2" borderId="2" xfId="1" applyNumberFormat="1" applyFont="1" applyFill="1" applyBorder="1" applyAlignment="1">
      <alignment horizontal="center" vertical="center" wrapText="1"/>
    </xf>
    <xf numFmtId="43" fontId="0" fillId="0" borderId="0" xfId="1" applyFont="1"/>
    <xf numFmtId="166" fontId="0" fillId="0" borderId="0" xfId="1" applyNumberFormat="1" applyFont="1"/>
    <xf numFmtId="166" fontId="5" fillId="2" borderId="3" xfId="1" applyNumberFormat="1" applyFont="1" applyFill="1" applyBorder="1" applyAlignment="1">
      <alignment vertical="center"/>
    </xf>
    <xf numFmtId="3" fontId="0" fillId="4" borderId="0" xfId="0" applyNumberFormat="1" applyFill="1"/>
    <xf numFmtId="166" fontId="0" fillId="4" borderId="0" xfId="1" applyNumberFormat="1" applyFont="1" applyFill="1"/>
    <xf numFmtId="165" fontId="1" fillId="0" borderId="0" xfId="1" applyNumberFormat="1" applyFont="1"/>
    <xf numFmtId="165" fontId="0" fillId="4" borderId="0" xfId="1" applyNumberFormat="1" applyFont="1" applyFill="1"/>
    <xf numFmtId="43" fontId="0" fillId="4" borderId="0" xfId="1" applyNumberFormat="1" applyFont="1" applyFill="1"/>
    <xf numFmtId="0" fontId="1" fillId="0" borderId="0" xfId="0" applyFont="1" applyAlignment="1">
      <alignment horizontal="center"/>
    </xf>
    <xf numFmtId="43" fontId="5" fillId="2" borderId="3" xfId="1" applyNumberFormat="1" applyFont="1" applyFill="1" applyBorder="1" applyAlignment="1">
      <alignment vertic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5" borderId="0" xfId="0" applyFill="1"/>
    <xf numFmtId="43" fontId="0" fillId="5" borderId="0" xfId="1" applyFont="1" applyFill="1" applyAlignment="1">
      <alignment horizontal="right"/>
    </xf>
    <xf numFmtId="165" fontId="0" fillId="5" borderId="0" xfId="1" applyNumberFormat="1" applyFont="1" applyFill="1"/>
    <xf numFmtId="165" fontId="5" fillId="2" borderId="2" xfId="1" applyNumberFormat="1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0" fontId="5" fillId="2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2" borderId="2" xfId="2" applyNumberFormat="1" applyFont="1" applyFill="1" applyBorder="1" applyAlignment="1">
      <alignment horizontal="right" vertical="center" wrapText="1"/>
    </xf>
    <xf numFmtId="10" fontId="5" fillId="2" borderId="3" xfId="2" applyNumberFormat="1" applyFont="1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5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Vuelos-Horas-Hectareas'!$O$8:$O$13</c:f>
              <c:numCache>
                <c:formatCode>_-* #,##0_-;\-* #,##0_-;_-* "-"??_-;_-@_-</c:formatCode>
                <c:ptCount val="6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5928</c:v>
                </c:pt>
                <c:pt idx="4">
                  <c:v>10174</c:v>
                </c:pt>
                <c:pt idx="5">
                  <c:v>13764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Vuelos-Horas-Hectareas'!$P$8:$P$13</c:f>
              <c:numCache>
                <c:formatCode>_-* #,##0_-;\-* #,##0_-;_-* "-"??_-;_-@_-</c:formatCode>
                <c:ptCount val="6"/>
                <c:pt idx="0">
                  <c:v>4332.7166666666662</c:v>
                </c:pt>
                <c:pt idx="1">
                  <c:v>4642.3500000000013</c:v>
                </c:pt>
                <c:pt idx="2">
                  <c:v>4584.7999999999993</c:v>
                </c:pt>
                <c:pt idx="3">
                  <c:v>4326.616666666665</c:v>
                </c:pt>
                <c:pt idx="4">
                  <c:v>5369.3333333333312</c:v>
                </c:pt>
                <c:pt idx="5">
                  <c:v>8028.7999999999984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Vuelos-Horas-Hectareas'!$N$8:$N$13</c:f>
              <c:numCache>
                <c:formatCode>_-* #,##0_-;\-* #,##0_-;_-* "-"??_-;_-@_-</c:formatCode>
                <c:ptCount val="6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237973.59000000008</c:v>
                </c:pt>
                <c:pt idx="4">
                  <c:v>192410.5</c:v>
                </c:pt>
                <c:pt idx="5">
                  <c:v>353618.34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07732744634108"/>
          <c:y val="0.90654175884620691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Empresa'!$M$130:$M$161</c:f>
              <c:strCache>
                <c:ptCount val="32"/>
                <c:pt idx="0">
                  <c:v>CALIMA S.A.S</c:v>
                </c:pt>
                <c:pt idx="1">
                  <c:v>ASAM</c:v>
                </c:pt>
                <c:pt idx="2">
                  <c:v>SAO</c:v>
                </c:pt>
                <c:pt idx="3">
                  <c:v>SANIDAD VEGETAL</c:v>
                </c:pt>
                <c:pt idx="4">
                  <c:v>TAES S.A.S</c:v>
                </c:pt>
                <c:pt idx="5">
                  <c:v>ASA</c:v>
                </c:pt>
                <c:pt idx="6">
                  <c:v>CAAI S.A</c:v>
                </c:pt>
                <c:pt idx="7">
                  <c:v>COMPAÑIA DE ASPERSIONES AEREAS CONTROL B SAS ZOMAC</c:v>
                </c:pt>
                <c:pt idx="8">
                  <c:v>AEROTEC LTDA</c:v>
                </c:pt>
                <c:pt idx="9">
                  <c:v>SAE LTDA</c:v>
                </c:pt>
                <c:pt idx="10">
                  <c:v>AVIOCOL</c:v>
                </c:pt>
                <c:pt idx="11">
                  <c:v>AEROPENORT</c:v>
                </c:pt>
                <c:pt idx="12">
                  <c:v>ASEM LTDA</c:v>
                </c:pt>
                <c:pt idx="13">
                  <c:v>FUMIGARAY</c:v>
                </c:pt>
                <c:pt idx="14">
                  <c:v>SANAR S.A.</c:v>
                </c:pt>
                <c:pt idx="15">
                  <c:v>SAU S.A.S.</c:v>
                </c:pt>
                <c:pt idx="16">
                  <c:v>FAGA LTDA</c:v>
                </c:pt>
                <c:pt idx="17">
                  <c:v>AAFAA SAS</c:v>
                </c:pt>
                <c:pt idx="18">
                  <c:v>FUMIVILLA</c:v>
                </c:pt>
                <c:pt idx="19">
                  <c:v>NO REGISTRA</c:v>
                </c:pt>
                <c:pt idx="20">
                  <c:v>CELTA GE</c:v>
                </c:pt>
                <c:pt idx="21">
                  <c:v>FUMICAÑA LTDA</c:v>
                </c:pt>
                <c:pt idx="22">
                  <c:v>HELICE</c:v>
                </c:pt>
                <c:pt idx="23">
                  <c:v>FAGAN S.A.S.</c:v>
                </c:pt>
                <c:pt idx="24">
                  <c:v>FIBA S.A.S.</c:v>
                </c:pt>
                <c:pt idx="25">
                  <c:v>FUMINORTE</c:v>
                </c:pt>
                <c:pt idx="26">
                  <c:v>FARO</c:v>
                </c:pt>
                <c:pt idx="27">
                  <c:v>AGILL</c:v>
                </c:pt>
                <c:pt idx="28">
                  <c:v>SAAC</c:v>
                </c:pt>
                <c:pt idx="29">
                  <c:v>G&amp;G SAFA S.A.S</c:v>
                </c:pt>
                <c:pt idx="30">
                  <c:v>SAMBA</c:v>
                </c:pt>
                <c:pt idx="31">
                  <c:v>ECO</c:v>
                </c:pt>
              </c:strCache>
            </c:strRef>
          </c:cat>
          <c:val>
            <c:numRef>
              <c:f>'4. Tipo de Equipo y Empresa'!$T$130:$T$161</c:f>
              <c:numCache>
                <c:formatCode>_-* #,##0_-;\-* #,##0_-;_-* "-"??_-;_-@_-</c:formatCode>
                <c:ptCount val="32"/>
                <c:pt idx="0">
                  <c:v>6210</c:v>
                </c:pt>
                <c:pt idx="1">
                  <c:v>5261</c:v>
                </c:pt>
                <c:pt idx="2">
                  <c:v>4481</c:v>
                </c:pt>
                <c:pt idx="3">
                  <c:v>3712</c:v>
                </c:pt>
                <c:pt idx="4">
                  <c:v>3550</c:v>
                </c:pt>
                <c:pt idx="5">
                  <c:v>3266</c:v>
                </c:pt>
                <c:pt idx="6">
                  <c:v>3096</c:v>
                </c:pt>
                <c:pt idx="7">
                  <c:v>1841</c:v>
                </c:pt>
                <c:pt idx="8">
                  <c:v>1826</c:v>
                </c:pt>
                <c:pt idx="9">
                  <c:v>1139</c:v>
                </c:pt>
                <c:pt idx="10">
                  <c:v>1139</c:v>
                </c:pt>
                <c:pt idx="11">
                  <c:v>1094</c:v>
                </c:pt>
                <c:pt idx="12">
                  <c:v>862</c:v>
                </c:pt>
                <c:pt idx="13">
                  <c:v>848</c:v>
                </c:pt>
                <c:pt idx="14">
                  <c:v>594</c:v>
                </c:pt>
                <c:pt idx="15">
                  <c:v>519</c:v>
                </c:pt>
                <c:pt idx="16">
                  <c:v>465</c:v>
                </c:pt>
                <c:pt idx="17">
                  <c:v>437</c:v>
                </c:pt>
                <c:pt idx="18">
                  <c:v>394</c:v>
                </c:pt>
                <c:pt idx="19">
                  <c:v>339</c:v>
                </c:pt>
                <c:pt idx="20">
                  <c:v>337</c:v>
                </c:pt>
                <c:pt idx="21">
                  <c:v>297</c:v>
                </c:pt>
                <c:pt idx="22">
                  <c:v>280</c:v>
                </c:pt>
                <c:pt idx="23">
                  <c:v>266</c:v>
                </c:pt>
                <c:pt idx="24">
                  <c:v>256</c:v>
                </c:pt>
                <c:pt idx="25">
                  <c:v>234</c:v>
                </c:pt>
                <c:pt idx="26">
                  <c:v>172</c:v>
                </c:pt>
                <c:pt idx="27">
                  <c:v>160</c:v>
                </c:pt>
                <c:pt idx="28">
                  <c:v>133</c:v>
                </c:pt>
                <c:pt idx="29">
                  <c:v>66</c:v>
                </c:pt>
                <c:pt idx="30">
                  <c:v>41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AA00</c:v>
                </c:pt>
                <c:pt idx="4">
                  <c:v>AT3P</c:v>
                </c:pt>
                <c:pt idx="5">
                  <c:v>WA50</c:v>
                </c:pt>
                <c:pt idx="6">
                  <c:v>AT5T</c:v>
                </c:pt>
                <c:pt idx="7">
                  <c:v>A100</c:v>
                </c:pt>
                <c:pt idx="8">
                  <c:v>SS2</c:v>
                </c:pt>
                <c:pt idx="9">
                  <c:v>G164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Empresa'!$T$48:$T$60</c:f>
              <c:numCache>
                <c:formatCode>_-* #,##0_-;\-* #,##0_-;_-* "-"??_-;_-@_-</c:formatCode>
                <c:ptCount val="13"/>
                <c:pt idx="0">
                  <c:v>9536.3833333333332</c:v>
                </c:pt>
                <c:pt idx="1">
                  <c:v>9120.7166666666672</c:v>
                </c:pt>
                <c:pt idx="2">
                  <c:v>5099.7166666666672</c:v>
                </c:pt>
                <c:pt idx="3">
                  <c:v>3323.5666666666666</c:v>
                </c:pt>
                <c:pt idx="4">
                  <c:v>1019.6333333333334</c:v>
                </c:pt>
                <c:pt idx="5">
                  <c:v>793.01666666666665</c:v>
                </c:pt>
                <c:pt idx="6">
                  <c:v>747.13333333333333</c:v>
                </c:pt>
                <c:pt idx="7">
                  <c:v>567.86666666666667</c:v>
                </c:pt>
                <c:pt idx="8">
                  <c:v>493.25</c:v>
                </c:pt>
                <c:pt idx="9">
                  <c:v>318</c:v>
                </c:pt>
                <c:pt idx="10">
                  <c:v>234.33333333333334</c:v>
                </c:pt>
                <c:pt idx="11">
                  <c:v>23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Empresa'!$M$168:$M$199</c:f>
              <c:strCache>
                <c:ptCount val="32"/>
                <c:pt idx="0">
                  <c:v>SANIDAD VEGETAL</c:v>
                </c:pt>
                <c:pt idx="1">
                  <c:v>CALIMA S.A.S</c:v>
                </c:pt>
                <c:pt idx="2">
                  <c:v>AAFAA SAS</c:v>
                </c:pt>
                <c:pt idx="3">
                  <c:v>ASA</c:v>
                </c:pt>
                <c:pt idx="4">
                  <c:v>TAES S.A.S</c:v>
                </c:pt>
                <c:pt idx="5">
                  <c:v>FUMIVILLA</c:v>
                </c:pt>
                <c:pt idx="6">
                  <c:v>CAAI S.A</c:v>
                </c:pt>
                <c:pt idx="7">
                  <c:v>SAO</c:v>
                </c:pt>
                <c:pt idx="8">
                  <c:v>FUMIGARAY</c:v>
                </c:pt>
                <c:pt idx="9">
                  <c:v>AEROPENORT</c:v>
                </c:pt>
                <c:pt idx="10">
                  <c:v>AGILL</c:v>
                </c:pt>
                <c:pt idx="11">
                  <c:v>AVIOCOL</c:v>
                </c:pt>
                <c:pt idx="12">
                  <c:v>FARO</c:v>
                </c:pt>
                <c:pt idx="13">
                  <c:v>COMPAÑIA DE ASPERSIONES AEREAS CONTROL B SAS ZOMAC</c:v>
                </c:pt>
                <c:pt idx="14">
                  <c:v>AEROTEC LTDA</c:v>
                </c:pt>
                <c:pt idx="15">
                  <c:v>ASEM LTDA</c:v>
                </c:pt>
                <c:pt idx="16">
                  <c:v>SAE LTDA</c:v>
                </c:pt>
                <c:pt idx="17">
                  <c:v>FAGA LTDA</c:v>
                </c:pt>
                <c:pt idx="18">
                  <c:v>SAU S.A.S.</c:v>
                </c:pt>
                <c:pt idx="19">
                  <c:v>ASAM</c:v>
                </c:pt>
                <c:pt idx="20">
                  <c:v>G&amp;G SAFA S.A.S</c:v>
                </c:pt>
                <c:pt idx="21">
                  <c:v>FUMICAÑA LTDA</c:v>
                </c:pt>
                <c:pt idx="22">
                  <c:v>FIBA S.A.S.</c:v>
                </c:pt>
                <c:pt idx="23">
                  <c:v>CELTA GE</c:v>
                </c:pt>
                <c:pt idx="24">
                  <c:v>HELICE</c:v>
                </c:pt>
                <c:pt idx="25">
                  <c:v>NO REGISTRA</c:v>
                </c:pt>
                <c:pt idx="26">
                  <c:v>FUMINORTE</c:v>
                </c:pt>
                <c:pt idx="27">
                  <c:v>SANAR S.A.</c:v>
                </c:pt>
                <c:pt idx="28">
                  <c:v>SAMBA</c:v>
                </c:pt>
                <c:pt idx="29">
                  <c:v>FAGAN S.A.S.</c:v>
                </c:pt>
                <c:pt idx="30">
                  <c:v>SAAC</c:v>
                </c:pt>
                <c:pt idx="31">
                  <c:v>ECO</c:v>
                </c:pt>
              </c:strCache>
            </c:strRef>
          </c:cat>
          <c:val>
            <c:numRef>
              <c:f>'4. Tipo de Equipo y Empresa'!$T$168:$T$199</c:f>
              <c:numCache>
                <c:formatCode>_-* #,##0_-;\-* #,##0_-;_-* "-"??_-;_-@_-</c:formatCode>
                <c:ptCount val="32"/>
                <c:pt idx="0">
                  <c:v>5913</c:v>
                </c:pt>
                <c:pt idx="1">
                  <c:v>4570.333333333333</c:v>
                </c:pt>
                <c:pt idx="2">
                  <c:v>3323.5666666666666</c:v>
                </c:pt>
                <c:pt idx="3">
                  <c:v>1811.7666666666669</c:v>
                </c:pt>
                <c:pt idx="4">
                  <c:v>1401.1666666666665</c:v>
                </c:pt>
                <c:pt idx="5">
                  <c:v>1397.3333333333335</c:v>
                </c:pt>
                <c:pt idx="6">
                  <c:v>1384.4</c:v>
                </c:pt>
                <c:pt idx="7">
                  <c:v>1013</c:v>
                </c:pt>
                <c:pt idx="8">
                  <c:v>973.13333333333344</c:v>
                </c:pt>
                <c:pt idx="9">
                  <c:v>917.68333333333328</c:v>
                </c:pt>
                <c:pt idx="10">
                  <c:v>879.88333333333344</c:v>
                </c:pt>
                <c:pt idx="11">
                  <c:v>842.65</c:v>
                </c:pt>
                <c:pt idx="12">
                  <c:v>828.58333333333337</c:v>
                </c:pt>
                <c:pt idx="13">
                  <c:v>747.13333333333333</c:v>
                </c:pt>
                <c:pt idx="14">
                  <c:v>714.41666666666674</c:v>
                </c:pt>
                <c:pt idx="15">
                  <c:v>714.23333333333335</c:v>
                </c:pt>
                <c:pt idx="16">
                  <c:v>702.11666666666667</c:v>
                </c:pt>
                <c:pt idx="17">
                  <c:v>461.35</c:v>
                </c:pt>
                <c:pt idx="18">
                  <c:v>437.66666666666663</c:v>
                </c:pt>
                <c:pt idx="19">
                  <c:v>318</c:v>
                </c:pt>
                <c:pt idx="20">
                  <c:v>265.3</c:v>
                </c:pt>
                <c:pt idx="21">
                  <c:v>221.1</c:v>
                </c:pt>
                <c:pt idx="22">
                  <c:v>216.33333333333331</c:v>
                </c:pt>
                <c:pt idx="23">
                  <c:v>194</c:v>
                </c:pt>
                <c:pt idx="24">
                  <c:v>181.21666666666664</c:v>
                </c:pt>
                <c:pt idx="25">
                  <c:v>178</c:v>
                </c:pt>
                <c:pt idx="26">
                  <c:v>160.81666666666666</c:v>
                </c:pt>
                <c:pt idx="27">
                  <c:v>149.18333333333334</c:v>
                </c:pt>
                <c:pt idx="28">
                  <c:v>124.00000000000001</c:v>
                </c:pt>
                <c:pt idx="29">
                  <c:v>112</c:v>
                </c:pt>
                <c:pt idx="30">
                  <c:v>99</c:v>
                </c:pt>
                <c:pt idx="31">
                  <c:v>32.25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Empresa'!$M$11:$M$23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AT3P</c:v>
                </c:pt>
                <c:pt idx="5">
                  <c:v>SS2</c:v>
                </c:pt>
                <c:pt idx="6">
                  <c:v>SS2P</c:v>
                </c:pt>
                <c:pt idx="7">
                  <c:v>WA50</c:v>
                </c:pt>
                <c:pt idx="8">
                  <c:v>G164</c:v>
                </c:pt>
                <c:pt idx="9">
                  <c:v>A100</c:v>
                </c:pt>
                <c:pt idx="10">
                  <c:v>AA00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Empresa'!$T$11:$T$23</c:f>
              <c:numCache>
                <c:formatCode>_-* #,##0_-;\-* #,##0_-;_-* "-"??_-;_-@_-</c:formatCode>
                <c:ptCount val="13"/>
                <c:pt idx="0">
                  <c:v>549934.74000000011</c:v>
                </c:pt>
                <c:pt idx="1">
                  <c:v>371193.74</c:v>
                </c:pt>
                <c:pt idx="2">
                  <c:v>138837.27000000002</c:v>
                </c:pt>
                <c:pt idx="3">
                  <c:v>132845.5</c:v>
                </c:pt>
                <c:pt idx="4">
                  <c:v>61207.53</c:v>
                </c:pt>
                <c:pt idx="5">
                  <c:v>34980.869999999995</c:v>
                </c:pt>
                <c:pt idx="6">
                  <c:v>18081.560000000001</c:v>
                </c:pt>
                <c:pt idx="7">
                  <c:v>16913.55</c:v>
                </c:pt>
                <c:pt idx="8">
                  <c:v>16125</c:v>
                </c:pt>
                <c:pt idx="9">
                  <c:v>15088.48</c:v>
                </c:pt>
                <c:pt idx="10">
                  <c:v>9089.2799999999988</c:v>
                </c:pt>
                <c:pt idx="11">
                  <c:v>5194</c:v>
                </c:pt>
                <c:pt idx="1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MAÍZ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FRIJOL</c:v>
                </c:pt>
                <c:pt idx="10">
                  <c:v>GUAYABA</c:v>
                </c:pt>
                <c:pt idx="11">
                  <c:v>MANGO</c:v>
                </c:pt>
                <c:pt idx="12">
                  <c:v>AGUACATE</c:v>
                </c:pt>
                <c:pt idx="13">
                  <c:v>CAUCHO</c:v>
                </c:pt>
                <c:pt idx="14">
                  <c:v>SORGO</c:v>
                </c:pt>
              </c:strCache>
            </c:strRef>
          </c:cat>
          <c:val>
            <c:numRef>
              <c:f>'2. Tipo de Cultivo'!$T$15:$T$29</c:f>
              <c:numCache>
                <c:formatCode>_-* #,##0_-;\-* #,##0_-;_-* "-"??_-;_-@_-</c:formatCode>
                <c:ptCount val="15"/>
                <c:pt idx="0">
                  <c:v>906872.7</c:v>
                </c:pt>
                <c:pt idx="1">
                  <c:v>393479.2</c:v>
                </c:pt>
                <c:pt idx="2">
                  <c:v>40361.31</c:v>
                </c:pt>
                <c:pt idx="3">
                  <c:v>9377</c:v>
                </c:pt>
                <c:pt idx="4">
                  <c:v>7557.5</c:v>
                </c:pt>
                <c:pt idx="5">
                  <c:v>6400.64</c:v>
                </c:pt>
                <c:pt idx="6">
                  <c:v>2116.67</c:v>
                </c:pt>
                <c:pt idx="7">
                  <c:v>1978</c:v>
                </c:pt>
                <c:pt idx="8">
                  <c:v>1350</c:v>
                </c:pt>
                <c:pt idx="9">
                  <c:v>150</c:v>
                </c:pt>
                <c:pt idx="10">
                  <c:v>40</c:v>
                </c:pt>
                <c:pt idx="11">
                  <c:v>25</c:v>
                </c:pt>
                <c:pt idx="12">
                  <c:v>18</c:v>
                </c:pt>
                <c:pt idx="13">
                  <c:v>15</c:v>
                </c:pt>
                <c:pt idx="1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SOYA</c:v>
                </c:pt>
                <c:pt idx="6">
                  <c:v>ALGODÓN</c:v>
                </c:pt>
                <c:pt idx="7">
                  <c:v>YUCA</c:v>
                </c:pt>
                <c:pt idx="8">
                  <c:v>PALMA</c:v>
                </c:pt>
                <c:pt idx="9">
                  <c:v>CAUCHO</c:v>
                </c:pt>
                <c:pt idx="10">
                  <c:v>SORGO</c:v>
                </c:pt>
                <c:pt idx="11">
                  <c:v>AGUACATE</c:v>
                </c:pt>
                <c:pt idx="12">
                  <c:v>FRIJOL</c:v>
                </c:pt>
                <c:pt idx="13">
                  <c:v>GUAYABA</c:v>
                </c:pt>
                <c:pt idx="14">
                  <c:v>MANGO</c:v>
                </c:pt>
              </c:strCache>
            </c:strRef>
          </c:cat>
          <c:val>
            <c:numRef>
              <c:f>'2. Tipo de Cultivo'!$T$40:$T$54</c:f>
              <c:numCache>
                <c:formatCode>_-* #,##0_-;\-* #,##0_-;_-* "-"??_-;_-@_-</c:formatCode>
                <c:ptCount val="15"/>
                <c:pt idx="0">
                  <c:v>14003.066666666666</c:v>
                </c:pt>
                <c:pt idx="1">
                  <c:v>9965.283333333331</c:v>
                </c:pt>
                <c:pt idx="2">
                  <c:v>3904.1499999999996</c:v>
                </c:pt>
                <c:pt idx="3">
                  <c:v>1261.7166666666667</c:v>
                </c:pt>
                <c:pt idx="4">
                  <c:v>588.01666666666665</c:v>
                </c:pt>
                <c:pt idx="5">
                  <c:v>469.59999999999997</c:v>
                </c:pt>
                <c:pt idx="6">
                  <c:v>385</c:v>
                </c:pt>
                <c:pt idx="7">
                  <c:v>331.35</c:v>
                </c:pt>
                <c:pt idx="8">
                  <c:v>231.1</c:v>
                </c:pt>
                <c:pt idx="9">
                  <c:v>35</c:v>
                </c:pt>
                <c:pt idx="10">
                  <c:v>30</c:v>
                </c:pt>
                <c:pt idx="11">
                  <c:v>25.333333333333336</c:v>
                </c:pt>
                <c:pt idx="12">
                  <c:v>24</c:v>
                </c:pt>
                <c:pt idx="13">
                  <c:v>21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PALMA</c:v>
                </c:pt>
                <c:pt idx="6">
                  <c:v>ALGODÓN</c:v>
                </c:pt>
                <c:pt idx="7">
                  <c:v>SOYA</c:v>
                </c:pt>
                <c:pt idx="8">
                  <c:v>YUCA</c:v>
                </c:pt>
                <c:pt idx="9">
                  <c:v>FRIJOL</c:v>
                </c:pt>
                <c:pt idx="10">
                  <c:v>MANGO</c:v>
                </c:pt>
                <c:pt idx="11">
                  <c:v>GUAYABA</c:v>
                </c:pt>
                <c:pt idx="12">
                  <c:v>SORGO</c:v>
                </c:pt>
                <c:pt idx="13">
                  <c:v>AGUACATE</c:v>
                </c:pt>
                <c:pt idx="14">
                  <c:v>CAUCHO</c:v>
                </c:pt>
              </c:strCache>
            </c:strRef>
          </c:cat>
          <c:val>
            <c:numRef>
              <c:f>'2. Tipo de Cultivo'!$T$60:$T$74</c:f>
              <c:numCache>
                <c:formatCode>_-* #,##0_-;\-* #,##0_-;_-* "-"??_-;_-@_-</c:formatCode>
                <c:ptCount val="15"/>
                <c:pt idx="0">
                  <c:v>23085</c:v>
                </c:pt>
                <c:pt idx="1">
                  <c:v>15704</c:v>
                </c:pt>
                <c:pt idx="2">
                  <c:v>2333</c:v>
                </c:pt>
                <c:pt idx="3">
                  <c:v>673</c:v>
                </c:pt>
                <c:pt idx="4">
                  <c:v>509</c:v>
                </c:pt>
                <c:pt idx="5">
                  <c:v>457</c:v>
                </c:pt>
                <c:pt idx="6">
                  <c:v>215</c:v>
                </c:pt>
                <c:pt idx="7">
                  <c:v>159</c:v>
                </c:pt>
                <c:pt idx="8">
                  <c:v>154</c:v>
                </c:pt>
                <c:pt idx="9">
                  <c:v>24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Pista'!$M$129:$M$194</c:f>
              <c:strCache>
                <c:ptCount val="55"/>
                <c:pt idx="0">
                  <c:v>VILLANUEVA - CASANARE</c:v>
                </c:pt>
                <c:pt idx="1">
                  <c:v>APARTADO</c:v>
                </c:pt>
                <c:pt idx="2">
                  <c:v>TRINIDAD</c:v>
                </c:pt>
                <c:pt idx="3">
                  <c:v>CAREPA</c:v>
                </c:pt>
                <c:pt idx="4">
                  <c:v>ZONA BANANERA</c:v>
                </c:pt>
                <c:pt idx="5">
                  <c:v>VILLAVICENCIO</c:v>
                </c:pt>
                <c:pt idx="6">
                  <c:v>CIENAGA</c:v>
                </c:pt>
                <c:pt idx="7">
                  <c:v>NUNCHIA</c:v>
                </c:pt>
                <c:pt idx="8">
                  <c:v>YOPAL</c:v>
                </c:pt>
                <c:pt idx="9">
                  <c:v>FUENTE DE ORO</c:v>
                </c:pt>
                <c:pt idx="10">
                  <c:v>EL ESPINAL</c:v>
                </c:pt>
                <c:pt idx="11">
                  <c:v>TURBO</c:v>
                </c:pt>
                <c:pt idx="12">
                  <c:v>AGUAZUL</c:v>
                </c:pt>
                <c:pt idx="13">
                  <c:v>MANI</c:v>
                </c:pt>
                <c:pt idx="14">
                  <c:v>IBAGUE</c:v>
                </c:pt>
                <c:pt idx="15">
                  <c:v>GUAMO</c:v>
                </c:pt>
                <c:pt idx="16">
                  <c:v>PRADERA</c:v>
                </c:pt>
                <c:pt idx="17">
                  <c:v>LERIDA</c:v>
                </c:pt>
                <c:pt idx="18">
                  <c:v>CARTAGO</c:v>
                </c:pt>
                <c:pt idx="19">
                  <c:v>CANDELARIA</c:v>
                </c:pt>
                <c:pt idx="20">
                  <c:v>GUACARI</c:v>
                </c:pt>
                <c:pt idx="21">
                  <c:v>CUMARAL</c:v>
                </c:pt>
                <c:pt idx="22">
                  <c:v>CUMARIBO</c:v>
                </c:pt>
                <c:pt idx="23">
                  <c:v>CAMPOALEGRE</c:v>
                </c:pt>
                <c:pt idx="24">
                  <c:v>PURIFICACION</c:v>
                </c:pt>
                <c:pt idx="25">
                  <c:v>PALMIRA</c:v>
                </c:pt>
                <c:pt idx="26">
                  <c:v>PIEDRAS</c:v>
                </c:pt>
                <c:pt idx="27">
                  <c:v>ALVARADO</c:v>
                </c:pt>
                <c:pt idx="28">
                  <c:v>VENADILLO</c:v>
                </c:pt>
                <c:pt idx="29">
                  <c:v>PALERMO</c:v>
                </c:pt>
                <c:pt idx="30">
                  <c:v>EL PASO</c:v>
                </c:pt>
                <c:pt idx="31">
                  <c:v>PUERTO GAITAN</c:v>
                </c:pt>
                <c:pt idx="32">
                  <c:v>SABANA DE TORRES</c:v>
                </c:pt>
                <c:pt idx="33">
                  <c:v>OBANDO - VALLE</c:v>
                </c:pt>
                <c:pt idx="34">
                  <c:v>TELLO</c:v>
                </c:pt>
                <c:pt idx="35">
                  <c:v>CABUYARO</c:v>
                </c:pt>
                <c:pt idx="36">
                  <c:v>RIOFRIO</c:v>
                </c:pt>
                <c:pt idx="37">
                  <c:v>PAZ DE ARIPORO</c:v>
                </c:pt>
                <c:pt idx="38">
                  <c:v>QUIMBAYA</c:v>
                </c:pt>
                <c:pt idx="39">
                  <c:v>AMBALEMA</c:v>
                </c:pt>
                <c:pt idx="40">
                  <c:v>PIVIJAY</c:v>
                </c:pt>
                <c:pt idx="41">
                  <c:v>PEREIRA</c:v>
                </c:pt>
                <c:pt idx="42">
                  <c:v>ANSERMANUEVO</c:v>
                </c:pt>
                <c:pt idx="43">
                  <c:v>LA VIRGINIA</c:v>
                </c:pt>
                <c:pt idx="44">
                  <c:v>ROLDANILLO</c:v>
                </c:pt>
                <c:pt idx="45">
                  <c:v>ARAUCA - MUNICIPIO</c:v>
                </c:pt>
                <c:pt idx="46">
                  <c:v>LA VICTORIA</c:v>
                </c:pt>
                <c:pt idx="47">
                  <c:v>BUGALAGRANDE</c:v>
                </c:pt>
                <c:pt idx="48">
                  <c:v>LA UNION</c:v>
                </c:pt>
                <c:pt idx="49">
                  <c:v>LA TEBAIDA</c:v>
                </c:pt>
                <c:pt idx="50">
                  <c:v>PUERTO LLERAS</c:v>
                </c:pt>
                <c:pt idx="51">
                  <c:v>JAMUNDI</c:v>
                </c:pt>
                <c:pt idx="52">
                  <c:v>TESALIA</c:v>
                </c:pt>
                <c:pt idx="53">
                  <c:v>SANTUARIO</c:v>
                </c:pt>
                <c:pt idx="54">
                  <c:v>ARMENIA</c:v>
                </c:pt>
              </c:strCache>
            </c:strRef>
          </c:cat>
          <c:val>
            <c:numRef>
              <c:f>'3. Municipio - Pista'!$T$129:$T$194</c:f>
              <c:numCache>
                <c:formatCode>_-* #,##0_-;\-* #,##0_-;_-* "-"??_-;_-@_-</c:formatCode>
                <c:ptCount val="55"/>
                <c:pt idx="0">
                  <c:v>6736</c:v>
                </c:pt>
                <c:pt idx="1">
                  <c:v>5849</c:v>
                </c:pt>
                <c:pt idx="2">
                  <c:v>3671</c:v>
                </c:pt>
                <c:pt idx="3">
                  <c:v>3096</c:v>
                </c:pt>
                <c:pt idx="4">
                  <c:v>2670</c:v>
                </c:pt>
                <c:pt idx="5">
                  <c:v>2057</c:v>
                </c:pt>
                <c:pt idx="6">
                  <c:v>2032</c:v>
                </c:pt>
                <c:pt idx="7">
                  <c:v>1585</c:v>
                </c:pt>
                <c:pt idx="8">
                  <c:v>1338</c:v>
                </c:pt>
                <c:pt idx="9">
                  <c:v>1323</c:v>
                </c:pt>
                <c:pt idx="10">
                  <c:v>1208</c:v>
                </c:pt>
                <c:pt idx="11">
                  <c:v>1018</c:v>
                </c:pt>
                <c:pt idx="12">
                  <c:v>813</c:v>
                </c:pt>
                <c:pt idx="13">
                  <c:v>790</c:v>
                </c:pt>
                <c:pt idx="14">
                  <c:v>692</c:v>
                </c:pt>
                <c:pt idx="15">
                  <c:v>680</c:v>
                </c:pt>
                <c:pt idx="16">
                  <c:v>600</c:v>
                </c:pt>
                <c:pt idx="17">
                  <c:v>320</c:v>
                </c:pt>
                <c:pt idx="18">
                  <c:v>316</c:v>
                </c:pt>
                <c:pt idx="19">
                  <c:v>297</c:v>
                </c:pt>
                <c:pt idx="20">
                  <c:v>290</c:v>
                </c:pt>
                <c:pt idx="21">
                  <c:v>288</c:v>
                </c:pt>
                <c:pt idx="22">
                  <c:v>272</c:v>
                </c:pt>
                <c:pt idx="23">
                  <c:v>260</c:v>
                </c:pt>
                <c:pt idx="24">
                  <c:v>256</c:v>
                </c:pt>
                <c:pt idx="25">
                  <c:v>245</c:v>
                </c:pt>
                <c:pt idx="26">
                  <c:v>228</c:v>
                </c:pt>
                <c:pt idx="27">
                  <c:v>188</c:v>
                </c:pt>
                <c:pt idx="28">
                  <c:v>184</c:v>
                </c:pt>
                <c:pt idx="29">
                  <c:v>178</c:v>
                </c:pt>
                <c:pt idx="30">
                  <c:v>145</c:v>
                </c:pt>
                <c:pt idx="31">
                  <c:v>121</c:v>
                </c:pt>
                <c:pt idx="32">
                  <c:v>120</c:v>
                </c:pt>
                <c:pt idx="33">
                  <c:v>113</c:v>
                </c:pt>
                <c:pt idx="34">
                  <c:v>74</c:v>
                </c:pt>
                <c:pt idx="35">
                  <c:v>65</c:v>
                </c:pt>
                <c:pt idx="36">
                  <c:v>41</c:v>
                </c:pt>
                <c:pt idx="37">
                  <c:v>19</c:v>
                </c:pt>
                <c:pt idx="38">
                  <c:v>16</c:v>
                </c:pt>
                <c:pt idx="39">
                  <c:v>16</c:v>
                </c:pt>
                <c:pt idx="40">
                  <c:v>15</c:v>
                </c:pt>
                <c:pt idx="41">
                  <c:v>12</c:v>
                </c:pt>
                <c:pt idx="42">
                  <c:v>12</c:v>
                </c:pt>
                <c:pt idx="43">
                  <c:v>11</c:v>
                </c:pt>
                <c:pt idx="44">
                  <c:v>10</c:v>
                </c:pt>
                <c:pt idx="45">
                  <c:v>10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3</c:v>
                </c:pt>
                <c:pt idx="5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Pista'!$M$10:$M$28</c:f>
              <c:strCache>
                <c:ptCount val="19"/>
                <c:pt idx="0">
                  <c:v>Antioquia</c:v>
                </c:pt>
                <c:pt idx="1">
                  <c:v>Magdalena</c:v>
                </c:pt>
                <c:pt idx="2">
                  <c:v>Casanare</c:v>
                </c:pt>
                <c:pt idx="3">
                  <c:v>Meta</c:v>
                </c:pt>
                <c:pt idx="4">
                  <c:v>Bolívar</c:v>
                </c:pt>
                <c:pt idx="5">
                  <c:v>Valle del Cauca</c:v>
                </c:pt>
                <c:pt idx="6">
                  <c:v>Tolima</c:v>
                </c:pt>
                <c:pt idx="7">
                  <c:v>La Guajira</c:v>
                </c:pt>
                <c:pt idx="8">
                  <c:v>Cesar</c:v>
                </c:pt>
                <c:pt idx="9">
                  <c:v>Atlántico</c:v>
                </c:pt>
                <c:pt idx="10">
                  <c:v>Vichada</c:v>
                </c:pt>
                <c:pt idx="11">
                  <c:v>Huila</c:v>
                </c:pt>
                <c:pt idx="12">
                  <c:v>Santander</c:v>
                </c:pt>
                <c:pt idx="13">
                  <c:v>Arauca</c:v>
                </c:pt>
                <c:pt idx="14">
                  <c:v>Caldas</c:v>
                </c:pt>
                <c:pt idx="15">
                  <c:v>Cauca</c:v>
                </c:pt>
                <c:pt idx="16">
                  <c:v>Risaralda</c:v>
                </c:pt>
                <c:pt idx="17">
                  <c:v>Quindío</c:v>
                </c:pt>
                <c:pt idx="18">
                  <c:v>Boyacá</c:v>
                </c:pt>
              </c:strCache>
            </c:strRef>
          </c:cat>
          <c:val>
            <c:numRef>
              <c:f>'3. Municipio - Pista'!$T$10:$T$28</c:f>
              <c:numCache>
                <c:formatCode>_-* #,##0_-;\-* #,##0_-;_-* "-"??_-;_-@_-</c:formatCode>
                <c:ptCount val="19"/>
                <c:pt idx="0">
                  <c:v>682934.24</c:v>
                </c:pt>
                <c:pt idx="1">
                  <c:v>210911.76</c:v>
                </c:pt>
                <c:pt idx="2">
                  <c:v>209343.16</c:v>
                </c:pt>
                <c:pt idx="3">
                  <c:v>118092</c:v>
                </c:pt>
                <c:pt idx="4">
                  <c:v>45100</c:v>
                </c:pt>
                <c:pt idx="5">
                  <c:v>35551.449999999997</c:v>
                </c:pt>
                <c:pt idx="6">
                  <c:v>25366.54</c:v>
                </c:pt>
                <c:pt idx="7">
                  <c:v>12701.7</c:v>
                </c:pt>
                <c:pt idx="8">
                  <c:v>9677</c:v>
                </c:pt>
                <c:pt idx="9">
                  <c:v>6908.16</c:v>
                </c:pt>
                <c:pt idx="10">
                  <c:v>5446</c:v>
                </c:pt>
                <c:pt idx="11">
                  <c:v>3226.5</c:v>
                </c:pt>
                <c:pt idx="12">
                  <c:v>1321.64</c:v>
                </c:pt>
                <c:pt idx="13">
                  <c:v>1185</c:v>
                </c:pt>
                <c:pt idx="14">
                  <c:v>665.47</c:v>
                </c:pt>
                <c:pt idx="15">
                  <c:v>442</c:v>
                </c:pt>
                <c:pt idx="16">
                  <c:v>442</c:v>
                </c:pt>
                <c:pt idx="17">
                  <c:v>292</c:v>
                </c:pt>
                <c:pt idx="18">
                  <c:v>146.9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Pista'!$M$34:$M$99</c:f>
              <c:strCache>
                <c:ptCount val="66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CIÉNAGA</c:v>
                </c:pt>
                <c:pt idx="4">
                  <c:v>TURBO</c:v>
                </c:pt>
                <c:pt idx="5">
                  <c:v>PUERTO LÓPEZ</c:v>
                </c:pt>
                <c:pt idx="6">
                  <c:v>MANÍ</c:v>
                </c:pt>
                <c:pt idx="7">
                  <c:v>TRINIDAD</c:v>
                </c:pt>
                <c:pt idx="8">
                  <c:v>NUNCHÍA</c:v>
                </c:pt>
                <c:pt idx="9">
                  <c:v>VILLANUEVA</c:v>
                </c:pt>
                <c:pt idx="10">
                  <c:v>YOPAL</c:v>
                </c:pt>
                <c:pt idx="11">
                  <c:v>VILLAVICENCIO</c:v>
                </c:pt>
                <c:pt idx="12">
                  <c:v>FUENTE DE ORO</c:v>
                </c:pt>
                <c:pt idx="13">
                  <c:v>RIOHACHA</c:v>
                </c:pt>
                <c:pt idx="14">
                  <c:v>AGUAZUL</c:v>
                </c:pt>
                <c:pt idx="15">
                  <c:v>SANTA MARTA</c:v>
                </c:pt>
                <c:pt idx="16">
                  <c:v>ZARZAL</c:v>
                </c:pt>
                <c:pt idx="17">
                  <c:v>PRADERA</c:v>
                </c:pt>
                <c:pt idx="18">
                  <c:v>ESPINAL</c:v>
                </c:pt>
                <c:pt idx="19">
                  <c:v>CANDELARIA</c:v>
                </c:pt>
                <c:pt idx="20">
                  <c:v>MONTERREY</c:v>
                </c:pt>
                <c:pt idx="21">
                  <c:v>CUMARAL</c:v>
                </c:pt>
                <c:pt idx="22">
                  <c:v>CUMARIBO</c:v>
                </c:pt>
                <c:pt idx="23">
                  <c:v>CARTAGO</c:v>
                </c:pt>
                <c:pt idx="24">
                  <c:v>AGUACHICA</c:v>
                </c:pt>
                <c:pt idx="25">
                  <c:v>EL PASO</c:v>
                </c:pt>
                <c:pt idx="26">
                  <c:v>PALMIRA</c:v>
                </c:pt>
                <c:pt idx="27">
                  <c:v>IBAGUÉ</c:v>
                </c:pt>
                <c:pt idx="28">
                  <c:v>GUAMO</c:v>
                </c:pt>
                <c:pt idx="29">
                  <c:v>GUACARÍ</c:v>
                </c:pt>
                <c:pt idx="30">
                  <c:v>PURIFICACIÓN</c:v>
                </c:pt>
                <c:pt idx="31">
                  <c:v>CABUYARO</c:v>
                </c:pt>
                <c:pt idx="32">
                  <c:v>OBANDO</c:v>
                </c:pt>
                <c:pt idx="33">
                  <c:v>PUERTO GAITÁN</c:v>
                </c:pt>
                <c:pt idx="34">
                  <c:v>LÉRIDA</c:v>
                </c:pt>
                <c:pt idx="35">
                  <c:v>CAMPOALEGRE</c:v>
                </c:pt>
                <c:pt idx="36">
                  <c:v>PIEDRAS</c:v>
                </c:pt>
                <c:pt idx="37">
                  <c:v>SABANA DE TORRES</c:v>
                </c:pt>
                <c:pt idx="38">
                  <c:v>ARAUCA</c:v>
                </c:pt>
                <c:pt idx="39">
                  <c:v>ALVARADO</c:v>
                </c:pt>
                <c:pt idx="40">
                  <c:v>VENADILLO</c:v>
                </c:pt>
                <c:pt idx="41">
                  <c:v>PALERMO</c:v>
                </c:pt>
                <c:pt idx="42">
                  <c:v>VITERBO</c:v>
                </c:pt>
                <c:pt idx="43">
                  <c:v>PAZ DE ARIPORO</c:v>
                </c:pt>
                <c:pt idx="44">
                  <c:v>RIOFRÍO</c:v>
                </c:pt>
                <c:pt idx="45">
                  <c:v>TORO</c:v>
                </c:pt>
                <c:pt idx="46">
                  <c:v>CAICEDONIA</c:v>
                </c:pt>
                <c:pt idx="47">
                  <c:v>TELLO</c:v>
                </c:pt>
                <c:pt idx="48">
                  <c:v>PIVIJAY</c:v>
                </c:pt>
                <c:pt idx="49">
                  <c:v>BALBOA</c:v>
                </c:pt>
                <c:pt idx="50">
                  <c:v>ANSERMANUEVO</c:v>
                </c:pt>
                <c:pt idx="51">
                  <c:v>QUIMBAYA</c:v>
                </c:pt>
                <c:pt idx="52">
                  <c:v>LA VIRGINIA</c:v>
                </c:pt>
                <c:pt idx="53">
                  <c:v>ROLDANILLO</c:v>
                </c:pt>
                <c:pt idx="54">
                  <c:v>PEREIRA</c:v>
                </c:pt>
                <c:pt idx="55">
                  <c:v>LA VICTORIA</c:v>
                </c:pt>
                <c:pt idx="56">
                  <c:v>LA UNIÓN</c:v>
                </c:pt>
                <c:pt idx="57">
                  <c:v>BUGALAGRANDE</c:v>
                </c:pt>
                <c:pt idx="58">
                  <c:v>AMBALEMA</c:v>
                </c:pt>
                <c:pt idx="59">
                  <c:v>SANTUARIO</c:v>
                </c:pt>
                <c:pt idx="60">
                  <c:v>LA TEBAIDA</c:v>
                </c:pt>
                <c:pt idx="61">
                  <c:v>PUERTO LLERAS</c:v>
                </c:pt>
                <c:pt idx="62">
                  <c:v>TESALIA</c:v>
                </c:pt>
                <c:pt idx="63">
                  <c:v>ARMENIA</c:v>
                </c:pt>
                <c:pt idx="64">
                  <c:v>SAN LUIS DE PALENQUE</c:v>
                </c:pt>
                <c:pt idx="65">
                  <c:v>JAMUNDÍ</c:v>
                </c:pt>
              </c:strCache>
            </c:strRef>
          </c:cat>
          <c:val>
            <c:numRef>
              <c:f>'3. Municipio - Pista'!$T$34:$T$99</c:f>
              <c:numCache>
                <c:formatCode>_-* #,##0_-;\-* #,##0_-;_-* "-"??_-;_-@_-</c:formatCode>
                <c:ptCount val="66"/>
                <c:pt idx="0">
                  <c:v>426748.6</c:v>
                </c:pt>
                <c:pt idx="1">
                  <c:v>177749.54</c:v>
                </c:pt>
                <c:pt idx="2">
                  <c:v>112903.53</c:v>
                </c:pt>
                <c:pt idx="3">
                  <c:v>88115.63</c:v>
                </c:pt>
                <c:pt idx="4">
                  <c:v>78282.100000000006</c:v>
                </c:pt>
                <c:pt idx="5">
                  <c:v>61179</c:v>
                </c:pt>
                <c:pt idx="6">
                  <c:v>55947</c:v>
                </c:pt>
                <c:pt idx="7">
                  <c:v>52080.5</c:v>
                </c:pt>
                <c:pt idx="8">
                  <c:v>45185</c:v>
                </c:pt>
                <c:pt idx="9">
                  <c:v>45100</c:v>
                </c:pt>
                <c:pt idx="10">
                  <c:v>36553</c:v>
                </c:pt>
                <c:pt idx="11">
                  <c:v>28850</c:v>
                </c:pt>
                <c:pt idx="12">
                  <c:v>17020</c:v>
                </c:pt>
                <c:pt idx="13">
                  <c:v>12701.7</c:v>
                </c:pt>
                <c:pt idx="14">
                  <c:v>12466</c:v>
                </c:pt>
                <c:pt idx="15">
                  <c:v>9441.6</c:v>
                </c:pt>
                <c:pt idx="16">
                  <c:v>9353.11</c:v>
                </c:pt>
                <c:pt idx="17">
                  <c:v>7740.4699999999993</c:v>
                </c:pt>
                <c:pt idx="18">
                  <c:v>7552.5</c:v>
                </c:pt>
                <c:pt idx="19">
                  <c:v>6908.16</c:v>
                </c:pt>
                <c:pt idx="20">
                  <c:v>6451</c:v>
                </c:pt>
                <c:pt idx="21">
                  <c:v>6285</c:v>
                </c:pt>
                <c:pt idx="22">
                  <c:v>5446</c:v>
                </c:pt>
                <c:pt idx="23">
                  <c:v>5437.65</c:v>
                </c:pt>
                <c:pt idx="24">
                  <c:v>5079</c:v>
                </c:pt>
                <c:pt idx="25">
                  <c:v>4598</c:v>
                </c:pt>
                <c:pt idx="26">
                  <c:v>4502.7</c:v>
                </c:pt>
                <c:pt idx="27">
                  <c:v>4327</c:v>
                </c:pt>
                <c:pt idx="28">
                  <c:v>4250.5</c:v>
                </c:pt>
                <c:pt idx="29">
                  <c:v>3677.62</c:v>
                </c:pt>
                <c:pt idx="30">
                  <c:v>3299</c:v>
                </c:pt>
                <c:pt idx="31">
                  <c:v>2552</c:v>
                </c:pt>
                <c:pt idx="32">
                  <c:v>2390.7600000000002</c:v>
                </c:pt>
                <c:pt idx="33">
                  <c:v>2165</c:v>
                </c:pt>
                <c:pt idx="34">
                  <c:v>2085.54</c:v>
                </c:pt>
                <c:pt idx="35">
                  <c:v>1625.5</c:v>
                </c:pt>
                <c:pt idx="36">
                  <c:v>1426</c:v>
                </c:pt>
                <c:pt idx="37">
                  <c:v>1321.64</c:v>
                </c:pt>
                <c:pt idx="38">
                  <c:v>1185</c:v>
                </c:pt>
                <c:pt idx="39">
                  <c:v>1176</c:v>
                </c:pt>
                <c:pt idx="40">
                  <c:v>1150</c:v>
                </c:pt>
                <c:pt idx="41">
                  <c:v>1113</c:v>
                </c:pt>
                <c:pt idx="42">
                  <c:v>665.47</c:v>
                </c:pt>
                <c:pt idx="43">
                  <c:v>651</c:v>
                </c:pt>
                <c:pt idx="44">
                  <c:v>649.47</c:v>
                </c:pt>
                <c:pt idx="45">
                  <c:v>634.5</c:v>
                </c:pt>
                <c:pt idx="46">
                  <c:v>499</c:v>
                </c:pt>
                <c:pt idx="47">
                  <c:v>463</c:v>
                </c:pt>
                <c:pt idx="48">
                  <c:v>451</c:v>
                </c:pt>
                <c:pt idx="49">
                  <c:v>442</c:v>
                </c:pt>
                <c:pt idx="50">
                  <c:v>346.07</c:v>
                </c:pt>
                <c:pt idx="51">
                  <c:v>237</c:v>
                </c:pt>
                <c:pt idx="52">
                  <c:v>187</c:v>
                </c:pt>
                <c:pt idx="53">
                  <c:v>186.6</c:v>
                </c:pt>
                <c:pt idx="54">
                  <c:v>160</c:v>
                </c:pt>
                <c:pt idx="55">
                  <c:v>146.9</c:v>
                </c:pt>
                <c:pt idx="56">
                  <c:v>140</c:v>
                </c:pt>
                <c:pt idx="57">
                  <c:v>133.5</c:v>
                </c:pt>
                <c:pt idx="58">
                  <c:v>100</c:v>
                </c:pt>
                <c:pt idx="59">
                  <c:v>95</c:v>
                </c:pt>
                <c:pt idx="60">
                  <c:v>55</c:v>
                </c:pt>
                <c:pt idx="61">
                  <c:v>41</c:v>
                </c:pt>
                <c:pt idx="62">
                  <c:v>25</c:v>
                </c:pt>
                <c:pt idx="63">
                  <c:v>14</c:v>
                </c:pt>
                <c:pt idx="64">
                  <c:v>9.66</c:v>
                </c:pt>
                <c:pt idx="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Pista'!$M$105:$M$123</c:f>
              <c:strCache>
                <c:ptCount val="19"/>
                <c:pt idx="0">
                  <c:v>Antioquia</c:v>
                </c:pt>
                <c:pt idx="1">
                  <c:v>Casanare</c:v>
                </c:pt>
                <c:pt idx="2">
                  <c:v>Bolívar</c:v>
                </c:pt>
                <c:pt idx="3">
                  <c:v>Magdalena</c:v>
                </c:pt>
                <c:pt idx="4">
                  <c:v>Meta</c:v>
                </c:pt>
                <c:pt idx="5">
                  <c:v>Tolima</c:v>
                </c:pt>
                <c:pt idx="6">
                  <c:v>Valle del Cauca</c:v>
                </c:pt>
                <c:pt idx="7">
                  <c:v>La Guajira</c:v>
                </c:pt>
                <c:pt idx="8">
                  <c:v>Huila</c:v>
                </c:pt>
                <c:pt idx="9">
                  <c:v>Cesar</c:v>
                </c:pt>
                <c:pt idx="10">
                  <c:v>Atlántico</c:v>
                </c:pt>
                <c:pt idx="11">
                  <c:v>Vichada</c:v>
                </c:pt>
                <c:pt idx="12">
                  <c:v>Santander</c:v>
                </c:pt>
                <c:pt idx="13">
                  <c:v>Caldas</c:v>
                </c:pt>
                <c:pt idx="14">
                  <c:v>Risaralda</c:v>
                </c:pt>
                <c:pt idx="15">
                  <c:v>Cauca</c:v>
                </c:pt>
                <c:pt idx="16">
                  <c:v>Quindío</c:v>
                </c:pt>
                <c:pt idx="17">
                  <c:v>Arauca</c:v>
                </c:pt>
                <c:pt idx="18">
                  <c:v>Boyacá</c:v>
                </c:pt>
              </c:strCache>
            </c:strRef>
          </c:cat>
          <c:val>
            <c:numRef>
              <c:f>'3. Municipio - Pista'!$T$105:$T$123</c:f>
              <c:numCache>
                <c:formatCode>_-* #,##0_-;\-* #,##0_-;_-* "-"??_-;_-@_-</c:formatCode>
                <c:ptCount val="19"/>
                <c:pt idx="0">
                  <c:v>9970</c:v>
                </c:pt>
                <c:pt idx="1">
                  <c:v>8735</c:v>
                </c:pt>
                <c:pt idx="2">
                  <c:v>6736</c:v>
                </c:pt>
                <c:pt idx="3">
                  <c:v>5107</c:v>
                </c:pt>
                <c:pt idx="4">
                  <c:v>4449</c:v>
                </c:pt>
                <c:pt idx="5">
                  <c:v>3772</c:v>
                </c:pt>
                <c:pt idx="6">
                  <c:v>2221</c:v>
                </c:pt>
                <c:pt idx="7">
                  <c:v>537</c:v>
                </c:pt>
                <c:pt idx="8">
                  <c:v>516</c:v>
                </c:pt>
                <c:pt idx="9">
                  <c:v>482</c:v>
                </c:pt>
                <c:pt idx="10">
                  <c:v>297</c:v>
                </c:pt>
                <c:pt idx="11">
                  <c:v>272</c:v>
                </c:pt>
                <c:pt idx="12">
                  <c:v>120</c:v>
                </c:pt>
                <c:pt idx="13">
                  <c:v>27</c:v>
                </c:pt>
                <c:pt idx="14">
                  <c:v>26</c:v>
                </c:pt>
                <c:pt idx="15">
                  <c:v>20</c:v>
                </c:pt>
                <c:pt idx="16">
                  <c:v>20</c:v>
                </c:pt>
                <c:pt idx="17">
                  <c:v>10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Empresa'!$M$29:$M$41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AT3P</c:v>
                </c:pt>
                <c:pt idx="6">
                  <c:v>A100</c:v>
                </c:pt>
                <c:pt idx="7">
                  <c:v>AA00</c:v>
                </c:pt>
                <c:pt idx="8">
                  <c:v>C182</c:v>
                </c:pt>
                <c:pt idx="9">
                  <c:v>SS2</c:v>
                </c:pt>
                <c:pt idx="10">
                  <c:v>SS2P</c:v>
                </c:pt>
                <c:pt idx="11">
                  <c:v>G164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Empresa'!$T$29:$T$41</c:f>
              <c:numCache>
                <c:formatCode>_-* #,##0_-;\-* #,##0_-;_-* "-"??_-;_-@_-</c:formatCode>
                <c:ptCount val="13"/>
                <c:pt idx="0">
                  <c:v>16975</c:v>
                </c:pt>
                <c:pt idx="1">
                  <c:v>12165</c:v>
                </c:pt>
                <c:pt idx="2">
                  <c:v>8122</c:v>
                </c:pt>
                <c:pt idx="3">
                  <c:v>1841</c:v>
                </c:pt>
                <c:pt idx="4">
                  <c:v>1123</c:v>
                </c:pt>
                <c:pt idx="5">
                  <c:v>863</c:v>
                </c:pt>
                <c:pt idx="6">
                  <c:v>832</c:v>
                </c:pt>
                <c:pt idx="7">
                  <c:v>437</c:v>
                </c:pt>
                <c:pt idx="8">
                  <c:v>371</c:v>
                </c:pt>
                <c:pt idx="9">
                  <c:v>333</c:v>
                </c:pt>
                <c:pt idx="10">
                  <c:v>158</c:v>
                </c:pt>
                <c:pt idx="11">
                  <c:v>85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2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JUNIO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Junio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22</xdr:row>
      <xdr:rowOff>0</xdr:rowOff>
    </xdr:from>
    <xdr:to>
      <xdr:col>21</xdr:col>
      <xdr:colOff>1490382</xdr:colOff>
      <xdr:row>45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12</xdr:row>
      <xdr:rowOff>156881</xdr:rowOff>
    </xdr:from>
    <xdr:to>
      <xdr:col>31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37</xdr:row>
      <xdr:rowOff>156881</xdr:rowOff>
    </xdr:from>
    <xdr:to>
      <xdr:col>31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608069</xdr:colOff>
      <xdr:row>0</xdr:row>
      <xdr:rowOff>0</xdr:rowOff>
    </xdr:from>
    <xdr:to>
      <xdr:col>22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21</xdr:col>
      <xdr:colOff>56590</xdr:colOff>
      <xdr:row>1</xdr:row>
      <xdr:rowOff>120024</xdr:rowOff>
    </xdr:from>
    <xdr:to>
      <xdr:col>23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25</xdr:col>
      <xdr:colOff>126133</xdr:colOff>
      <xdr:row>0</xdr:row>
      <xdr:rowOff>0</xdr:rowOff>
    </xdr:from>
    <xdr:to>
      <xdr:col>26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24</xdr:col>
      <xdr:colOff>782254</xdr:colOff>
      <xdr:row>1</xdr:row>
      <xdr:rowOff>104865</xdr:rowOff>
    </xdr:from>
    <xdr:to>
      <xdr:col>26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560849</xdr:colOff>
      <xdr:row>1</xdr:row>
      <xdr:rowOff>50985</xdr:rowOff>
    </xdr:from>
    <xdr:to>
      <xdr:col>25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0</xdr:colOff>
      <xdr:row>58</xdr:row>
      <xdr:rowOff>0</xdr:rowOff>
    </xdr:from>
    <xdr:to>
      <xdr:col>31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126</xdr:row>
      <xdr:rowOff>161924</xdr:rowOff>
    </xdr:from>
    <xdr:to>
      <xdr:col>31</xdr:col>
      <xdr:colOff>38100</xdr:colOff>
      <xdr:row>194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601351</xdr:colOff>
      <xdr:row>0</xdr:row>
      <xdr:rowOff>68356</xdr:rowOff>
    </xdr:from>
    <xdr:to>
      <xdr:col>22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21</xdr:col>
      <xdr:colOff>61076</xdr:colOff>
      <xdr:row>1</xdr:row>
      <xdr:rowOff>199586</xdr:rowOff>
    </xdr:from>
    <xdr:to>
      <xdr:col>23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25</xdr:col>
      <xdr:colOff>175439</xdr:colOff>
      <xdr:row>0</xdr:row>
      <xdr:rowOff>68356</xdr:rowOff>
    </xdr:from>
    <xdr:to>
      <xdr:col>26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25</xdr:col>
      <xdr:colOff>42666</xdr:colOff>
      <xdr:row>1</xdr:row>
      <xdr:rowOff>173221</xdr:rowOff>
    </xdr:from>
    <xdr:to>
      <xdr:col>26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598949</xdr:colOff>
      <xdr:row>1</xdr:row>
      <xdr:rowOff>119341</xdr:rowOff>
    </xdr:from>
    <xdr:to>
      <xdr:col>25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33618</xdr:colOff>
      <xdr:row>8</xdr:row>
      <xdr:rowOff>0</xdr:rowOff>
    </xdr:from>
    <xdr:to>
      <xdr:col>31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31</xdr:row>
      <xdr:rowOff>156882</xdr:rowOff>
    </xdr:from>
    <xdr:to>
      <xdr:col>31</xdr:col>
      <xdr:colOff>38100</xdr:colOff>
      <xdr:row>100</xdr:row>
      <xdr:rowOff>11205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728382</xdr:colOff>
      <xdr:row>102</xdr:row>
      <xdr:rowOff>100854</xdr:rowOff>
    </xdr:from>
    <xdr:to>
      <xdr:col>31</xdr:col>
      <xdr:colOff>56029</xdr:colOff>
      <xdr:row>123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</xdr:colOff>
      <xdr:row>26</xdr:row>
      <xdr:rowOff>152400</xdr:rowOff>
    </xdr:from>
    <xdr:to>
      <xdr:col>31</xdr:col>
      <xdr:colOff>506942</xdr:colOff>
      <xdr:row>42</xdr:row>
      <xdr:rowOff>89647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16809</xdr:colOff>
      <xdr:row>128</xdr:row>
      <xdr:rowOff>11766</xdr:rowOff>
    </xdr:from>
    <xdr:to>
      <xdr:col>32</xdr:col>
      <xdr:colOff>460002</xdr:colOff>
      <xdr:row>162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684268</xdr:colOff>
      <xdr:row>1</xdr:row>
      <xdr:rowOff>5603</xdr:rowOff>
    </xdr:from>
    <xdr:to>
      <xdr:col>22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21</xdr:col>
      <xdr:colOff>143994</xdr:colOff>
      <xdr:row>2</xdr:row>
      <xdr:rowOff>69597</xdr:rowOff>
    </xdr:from>
    <xdr:to>
      <xdr:col>23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23</xdr:col>
      <xdr:colOff>74515</xdr:colOff>
      <xdr:row>1</xdr:row>
      <xdr:rowOff>168647</xdr:rowOff>
    </xdr:from>
    <xdr:to>
      <xdr:col>25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0</xdr:colOff>
      <xdr:row>46</xdr:row>
      <xdr:rowOff>0</xdr:rowOff>
    </xdr:from>
    <xdr:to>
      <xdr:col>31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165</xdr:row>
      <xdr:rowOff>0</xdr:rowOff>
    </xdr:from>
    <xdr:to>
      <xdr:col>32</xdr:col>
      <xdr:colOff>448235</xdr:colOff>
      <xdr:row>200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9525</xdr:colOff>
      <xdr:row>8</xdr:row>
      <xdr:rowOff>152400</xdr:rowOff>
    </xdr:from>
    <xdr:to>
      <xdr:col>31</xdr:col>
      <xdr:colOff>506942</xdr:colOff>
      <xdr:row>24</xdr:row>
      <xdr:rowOff>89647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hn Alexander Galvis Gonzalez" id="{9B023D7E-3AB9-47AD-BA40-EE18EE0A93C6}" userId="S::john.galvisg@aerocivil.gov.co::5b57e937-2728-4a88-a66c-f7f262dbac9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0.798130787036" createdVersion="8" refreshedVersion="8" minRefreshableVersion="3" recordCount="1037" xr:uid="{2384F12F-8A30-4B50-988A-D037949F3478}">
  <cacheSource type="worksheet">
    <worksheetSource ref="A1:R1038" sheet="Bd"/>
  </cacheSource>
  <cacheFields count="16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  <cacheField name="HORAS" numFmtId="0">
      <sharedItems containsSemiMixedTypes="0" containsString="0" containsNumber="1" containsInteger="1" minValue="0" maxValue="96"/>
    </cacheField>
    <cacheField name="MINUTOS" numFmtId="0">
      <sharedItems containsString="0" containsBlank="1" containsNumber="1" containsInteger="1" minValue="0" maxValue="93"/>
    </cacheField>
    <cacheField name="Total Minutos" numFmtId="165">
      <sharedItems containsSemiMixedTypes="0" containsString="0" containsNumber="1" containsInteger="1" minValue="0" maxValue="5760"/>
    </cacheField>
    <cacheField name="Total Horas" numFmtId="43">
      <sharedItems containsSemiMixedTypes="0" containsString="0" containsNumber="1" minValue="0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5.48273275463" createdVersion="8" refreshedVersion="8" minRefreshableVersion="3" recordCount="1037" xr:uid="{00000000-000A-0000-FFFF-FFFF01000000}">
  <cacheSource type="worksheet">
    <worksheetSource ref="A1:M1038" sheet="Bd"/>
  </cacheSource>
  <cacheFields count="13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</sharedItems>
    </cacheField>
    <cacheField name="Municipio" numFmtId="0">
      <sharedItems count="8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CIENAGA" u="1"/>
        <s v="IBAGUE" u="1"/>
        <s v="JAMUNDI" u="1"/>
        <s v="GUACARI" u="1"/>
        <s v="LERIDA" u="1"/>
        <s v="VILLANUEVA - CASANARE" u="1"/>
        <s v="NUNCHIA" u="1"/>
        <s v="APARTADO" u="1"/>
        <s v="PURIFICACION" u="1"/>
        <s v="EL ESPINAL" u="1"/>
        <s v="MANI" u="1"/>
        <s v="LA UNION" u="1"/>
        <s v="ARAUCA - MUNICIPIO" u="1"/>
        <s v="OBANDO - VALLE" u="1"/>
        <s v="RIOFRIO" u="1"/>
        <s v="PUERTO GAITAN" u="1"/>
        <s v="PUERTO LOPEZ" u="1"/>
      </sharedItems>
    </cacheField>
    <cacheField name="Pista" numFmtId="0">
      <sharedItems count="104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6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  <s v=" ARROZ" u="1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s v="AGUAZUL"/>
    <s v="9CZ"/>
    <s v="HK2171"/>
    <x v="0"/>
    <x v="0"/>
    <n v="2"/>
    <n v="240"/>
    <n v="4"/>
    <n v="4"/>
    <m/>
    <n v="240"/>
    <n v="4"/>
  </r>
  <r>
    <d v="2024-01-01T00:00:00"/>
    <x v="0"/>
    <s v="0BH"/>
    <x v="0"/>
    <s v="MONTERREY"/>
    <s v="9MC"/>
    <s v="HK2171"/>
    <x v="0"/>
    <x v="0"/>
    <n v="2"/>
    <n v="300"/>
    <n v="430"/>
    <n v="43"/>
    <n v="0"/>
    <n v="2580"/>
    <n v="43"/>
  </r>
  <r>
    <d v="2024-01-01T00:00:00"/>
    <x v="0"/>
    <s v="0BH"/>
    <x v="0"/>
    <s v="NUNCHIA"/>
    <s v="NIA"/>
    <s v="HK2108"/>
    <x v="0"/>
    <x v="0"/>
    <n v="11"/>
    <n v="960"/>
    <n v="16"/>
    <n v="16"/>
    <m/>
    <n v="960"/>
    <n v="16"/>
  </r>
  <r>
    <d v="2024-01-01T00:00:00"/>
    <x v="0"/>
    <s v="0BM"/>
    <x v="1"/>
    <s v="EL PASO"/>
    <s v="MATADEINDIO"/>
    <s v="HK2065"/>
    <x v="0"/>
    <x v="1"/>
    <n v="14"/>
    <n v="428"/>
    <n v="518"/>
    <n v="51"/>
    <n v="8"/>
    <n v="3068"/>
    <n v="51.133333333333333"/>
  </r>
  <r>
    <d v="2024-01-01T00:00:00"/>
    <x v="0"/>
    <s v="0BM"/>
    <x v="1"/>
    <s v="RIOHACHA"/>
    <s v="ASASANMARTIN"/>
    <s v="HK2095"/>
    <x v="0"/>
    <x v="1"/>
    <n v="73"/>
    <n v="1386.57"/>
    <n v="2406"/>
    <n v="24"/>
    <n v="6"/>
    <n v="1446"/>
    <n v="24.1"/>
  </r>
  <r>
    <d v="2024-01-01T00:00:00"/>
    <x v="0"/>
    <s v="0BM"/>
    <x v="1"/>
    <s v="SANTA MARTA"/>
    <s v="LADIVA"/>
    <s v="HK2004"/>
    <x v="0"/>
    <x v="1"/>
    <n v="67"/>
    <n v="1489.73"/>
    <n v="2248"/>
    <n v="22"/>
    <n v="48"/>
    <n v="1368"/>
    <n v="22.8"/>
  </r>
  <r>
    <d v="2024-01-01T00:00:00"/>
    <x v="0"/>
    <s v="0BM"/>
    <x v="1"/>
    <s v="ZONA BANANERA"/>
    <s v="LAAMALIA"/>
    <s v="HK1741"/>
    <x v="0"/>
    <x v="1"/>
    <n v="147"/>
    <n v="4244.5"/>
    <n v="6324"/>
    <n v="63"/>
    <n v="24"/>
    <n v="3804"/>
    <n v="63.4"/>
  </r>
  <r>
    <d v="2024-01-01T00:00:00"/>
    <x v="0"/>
    <s v="0BM"/>
    <x v="1"/>
    <s v="ZONA BANANERA"/>
    <s v="LAAMALIA"/>
    <s v="HK1750"/>
    <x v="0"/>
    <x v="1"/>
    <n v="155"/>
    <n v="4402.5"/>
    <n v="6536"/>
    <n v="65"/>
    <n v="36"/>
    <n v="3936"/>
    <n v="65.599999999999994"/>
  </r>
  <r>
    <d v="2024-01-01T00:00:00"/>
    <x v="0"/>
    <s v="0BM"/>
    <x v="1"/>
    <s v="ZONA BANANERA"/>
    <s v="LAAMALIA"/>
    <s v="HK2004"/>
    <x v="0"/>
    <x v="1"/>
    <n v="30"/>
    <n v="820"/>
    <n v="1018"/>
    <n v="10"/>
    <n v="18"/>
    <n v="618"/>
    <n v="10.3"/>
  </r>
  <r>
    <d v="2024-01-01T00:00:00"/>
    <x v="0"/>
    <s v="0BM"/>
    <x v="1"/>
    <s v="ZONA BANANERA"/>
    <s v="LAAMALIA"/>
    <s v="HK2065"/>
    <x v="0"/>
    <x v="1"/>
    <n v="138"/>
    <n v="3975.1"/>
    <n v="6106"/>
    <n v="61"/>
    <n v="6"/>
    <n v="3666"/>
    <n v="61.1"/>
  </r>
  <r>
    <d v="2024-01-01T00:00:00"/>
    <x v="0"/>
    <s v="0BR"/>
    <x v="2"/>
    <s v="APARTADO"/>
    <s v="LOSPLANES"/>
    <s v="HK2892"/>
    <x v="1"/>
    <x v="1"/>
    <n v="73"/>
    <n v="5552.5"/>
    <n v="39"/>
    <n v="39"/>
    <m/>
    <n v="2340"/>
    <n v="39"/>
  </r>
  <r>
    <d v="2024-01-01T00:00:00"/>
    <x v="0"/>
    <s v="0BR"/>
    <x v="2"/>
    <s v="APARTADO"/>
    <s v="LOSPLANES"/>
    <s v="HK4336"/>
    <x v="1"/>
    <x v="1"/>
    <n v="89"/>
    <n v="5107.2"/>
    <n v="366"/>
    <n v="36"/>
    <n v="6"/>
    <n v="2166"/>
    <n v="36.1"/>
  </r>
  <r>
    <d v="2024-01-01T00:00:00"/>
    <x v="0"/>
    <s v="0BR"/>
    <x v="2"/>
    <s v="APARTADO"/>
    <s v="LOSPLANES"/>
    <s v="HK4336"/>
    <x v="1"/>
    <x v="2"/>
    <n v="7"/>
    <n v="640"/>
    <n v="101"/>
    <n v="10"/>
    <n v="1"/>
    <n v="601"/>
    <n v="10.016666666666667"/>
  </r>
  <r>
    <d v="2024-01-01T00:00:00"/>
    <x v="0"/>
    <s v="0BR"/>
    <x v="2"/>
    <s v="APARTADO"/>
    <s v="LOSPLANES"/>
    <s v="HK4416"/>
    <x v="1"/>
    <x v="1"/>
    <n v="83"/>
    <n v="6267.4"/>
    <n v="401"/>
    <n v="40"/>
    <n v="1"/>
    <n v="2401"/>
    <n v="40.016666666666666"/>
  </r>
  <r>
    <d v="2024-01-01T00:00:00"/>
    <x v="0"/>
    <s v="0BR"/>
    <x v="2"/>
    <s v="APARTADO"/>
    <s v="LOSPLANES"/>
    <s v="HK4542"/>
    <x v="1"/>
    <x v="1"/>
    <n v="79"/>
    <n v="6036.3"/>
    <n v="443"/>
    <n v="44"/>
    <n v="3"/>
    <n v="2643"/>
    <n v="44.05"/>
  </r>
  <r>
    <d v="2024-01-01T00:00:00"/>
    <x v="0"/>
    <s v="0BR"/>
    <x v="2"/>
    <s v="APARTADO"/>
    <s v="LOSPLANES"/>
    <s v="HK4704"/>
    <x v="1"/>
    <x v="1"/>
    <n v="84"/>
    <n v="6201"/>
    <n v="405"/>
    <n v="40"/>
    <n v="5"/>
    <n v="2405"/>
    <n v="40.083333333333336"/>
  </r>
  <r>
    <d v="2024-01-01T00:00:00"/>
    <x v="0"/>
    <s v="0BR"/>
    <x v="2"/>
    <s v="APARTADO"/>
    <s v="LOSPLANES"/>
    <s v="HK4939"/>
    <x v="1"/>
    <x v="1"/>
    <n v="98"/>
    <n v="7189.7"/>
    <n v="429"/>
    <n v="42"/>
    <n v="9"/>
    <n v="2529"/>
    <n v="42.15"/>
  </r>
  <r>
    <d v="2024-01-01T00:00:00"/>
    <x v="0"/>
    <s v="0BR"/>
    <x v="2"/>
    <s v="APARTADO"/>
    <s v="LOSPLANES"/>
    <s v="HK5113"/>
    <x v="1"/>
    <x v="1"/>
    <n v="90"/>
    <n v="6554.4"/>
    <n v="458"/>
    <n v="45"/>
    <n v="8"/>
    <n v="2708"/>
    <n v="45.133333333333333"/>
  </r>
  <r>
    <d v="2024-01-01T00:00:00"/>
    <x v="0"/>
    <s v="0BR"/>
    <x v="2"/>
    <s v="APARTADO"/>
    <s v="LOSPLANES"/>
    <s v="HK5167"/>
    <x v="1"/>
    <x v="1"/>
    <n v="91"/>
    <n v="6848.1"/>
    <n v="454"/>
    <n v="45"/>
    <n v="4"/>
    <n v="2704"/>
    <n v="45.06666666666667"/>
  </r>
  <r>
    <d v="2024-01-01T00:00:00"/>
    <x v="0"/>
    <s v="0BR"/>
    <x v="2"/>
    <s v="APARTADO"/>
    <s v="LOSPLANES"/>
    <s v="HK5300"/>
    <x v="1"/>
    <x v="1"/>
    <n v="91"/>
    <n v="6184.2"/>
    <n v="472"/>
    <n v="47"/>
    <n v="2"/>
    <n v="2822"/>
    <n v="47.033333333333331"/>
  </r>
  <r>
    <d v="2024-01-01T00:00:00"/>
    <x v="0"/>
    <s v="0BR"/>
    <x v="2"/>
    <s v="APARTADO"/>
    <s v="LOSPLANES"/>
    <s v="HK5428"/>
    <x v="1"/>
    <x v="1"/>
    <n v="86"/>
    <n v="6346.3"/>
    <n v="415"/>
    <n v="41"/>
    <n v="5"/>
    <n v="2465"/>
    <n v="41.083333333333336"/>
  </r>
  <r>
    <d v="2024-01-01T00:00:00"/>
    <x v="0"/>
    <s v="0BR"/>
    <x v="2"/>
    <s v="CIENAGA"/>
    <s v="LACEIBA"/>
    <s v="HK1767"/>
    <x v="0"/>
    <x v="1"/>
    <n v="24"/>
    <n v="652.5"/>
    <n v="183"/>
    <n v="18"/>
    <n v="3"/>
    <n v="1083"/>
    <n v="18.05"/>
  </r>
  <r>
    <d v="2024-01-01T00:00:00"/>
    <x v="0"/>
    <s v="0BR"/>
    <x v="2"/>
    <s v="CIENAGA"/>
    <s v="LACEIBA"/>
    <s v="HK3631"/>
    <x v="0"/>
    <x v="1"/>
    <n v="49"/>
    <n v="1275"/>
    <n v="328"/>
    <n v="32"/>
    <n v="8"/>
    <n v="1928"/>
    <n v="32.133333333333333"/>
  </r>
  <r>
    <d v="2024-01-01T00:00:00"/>
    <x v="0"/>
    <s v="0BR"/>
    <x v="2"/>
    <s v="CIENAGA"/>
    <s v="LACEIBA"/>
    <s v="HK660"/>
    <x v="0"/>
    <x v="1"/>
    <n v="72"/>
    <n v="1972.5"/>
    <n v="498"/>
    <n v="49"/>
    <n v="8"/>
    <n v="2948"/>
    <n v="49.133333333333333"/>
  </r>
  <r>
    <d v="2024-01-01T00:00:00"/>
    <x v="0"/>
    <s v="0BR"/>
    <x v="2"/>
    <s v="TURBO"/>
    <s v="INDIRA"/>
    <s v="HK2892"/>
    <x v="1"/>
    <x v="1"/>
    <n v="12"/>
    <n v="913.4"/>
    <n v="54"/>
    <n v="54"/>
    <m/>
    <n v="3240"/>
    <n v="54"/>
  </r>
  <r>
    <d v="2024-01-01T00:00:00"/>
    <x v="0"/>
    <s v="0BR"/>
    <x v="2"/>
    <s v="TURBO"/>
    <s v="INDIRA"/>
    <s v="HK4336"/>
    <x v="1"/>
    <x v="1"/>
    <n v="16"/>
    <n v="1223.4000000000001"/>
    <n v="92"/>
    <n v="92"/>
    <m/>
    <n v="5520"/>
    <n v="92"/>
  </r>
  <r>
    <d v="2024-01-01T00:00:00"/>
    <x v="0"/>
    <s v="0BR"/>
    <x v="2"/>
    <s v="TURBO"/>
    <s v="INDIRA"/>
    <s v="HK4336"/>
    <x v="1"/>
    <x v="2"/>
    <n v="4"/>
    <n v="320"/>
    <n v="41"/>
    <n v="41"/>
    <m/>
    <n v="2460"/>
    <n v="41"/>
  </r>
  <r>
    <d v="2024-01-01T00:00:00"/>
    <x v="0"/>
    <s v="0BR"/>
    <x v="2"/>
    <s v="TURBO"/>
    <s v="INDIRA"/>
    <s v="HK4416"/>
    <x v="1"/>
    <x v="1"/>
    <n v="26"/>
    <n v="1990"/>
    <n v="118"/>
    <n v="11"/>
    <n v="8"/>
    <n v="668"/>
    <n v="11.133333333333333"/>
  </r>
  <r>
    <d v="2024-01-01T00:00:00"/>
    <x v="0"/>
    <s v="0BR"/>
    <x v="2"/>
    <s v="TURBO"/>
    <s v="INDIRA"/>
    <s v="HK4542"/>
    <x v="1"/>
    <x v="1"/>
    <n v="18"/>
    <n v="1440"/>
    <n v="9"/>
    <n v="9"/>
    <m/>
    <n v="540"/>
    <n v="9"/>
  </r>
  <r>
    <d v="2024-01-01T00:00:00"/>
    <x v="0"/>
    <s v="0BR"/>
    <x v="2"/>
    <s v="TURBO"/>
    <s v="INDIRA"/>
    <s v="HK4704"/>
    <x v="1"/>
    <x v="1"/>
    <n v="29"/>
    <n v="2150"/>
    <n v="127"/>
    <n v="12"/>
    <n v="7"/>
    <n v="727"/>
    <n v="12.116666666666667"/>
  </r>
  <r>
    <d v="2024-01-01T00:00:00"/>
    <x v="0"/>
    <s v="0BR"/>
    <x v="2"/>
    <s v="TURBO"/>
    <s v="INDIRA"/>
    <s v="HK4939"/>
    <x v="1"/>
    <x v="1"/>
    <n v="20"/>
    <n v="1584.9"/>
    <n v="88"/>
    <n v="88"/>
    <m/>
    <n v="5280"/>
    <n v="88"/>
  </r>
  <r>
    <d v="2024-01-01T00:00:00"/>
    <x v="0"/>
    <s v="0BR"/>
    <x v="2"/>
    <s v="TURBO"/>
    <s v="INDIRA"/>
    <s v="HK5113"/>
    <x v="1"/>
    <x v="1"/>
    <n v="8"/>
    <n v="613.29999999999995"/>
    <n v="35"/>
    <n v="35"/>
    <m/>
    <n v="2100"/>
    <n v="35"/>
  </r>
  <r>
    <d v="2024-01-01T00:00:00"/>
    <x v="0"/>
    <s v="0BR"/>
    <x v="2"/>
    <s v="TURBO"/>
    <s v="INDIRA"/>
    <s v="HK5167"/>
    <x v="1"/>
    <x v="1"/>
    <n v="21"/>
    <n v="1585"/>
    <n v="102"/>
    <n v="10"/>
    <n v="2"/>
    <n v="602"/>
    <n v="10.033333333333333"/>
  </r>
  <r>
    <d v="2024-01-01T00:00:00"/>
    <x v="0"/>
    <s v="0BR"/>
    <x v="2"/>
    <s v="TURBO"/>
    <s v="INDIRA"/>
    <s v="HK5300"/>
    <x v="1"/>
    <x v="1"/>
    <n v="29"/>
    <n v="2196.4"/>
    <n v="137"/>
    <n v="13"/>
    <n v="7"/>
    <n v="787"/>
    <n v="13.116666666666667"/>
  </r>
  <r>
    <d v="2024-01-01T00:00:00"/>
    <x v="0"/>
    <s v="0BR"/>
    <x v="2"/>
    <s v="TURBO"/>
    <s v="INDIRA"/>
    <s v="HK5428"/>
    <x v="1"/>
    <x v="1"/>
    <n v="27"/>
    <n v="2118.3000000000002"/>
    <n v="127"/>
    <n v="12"/>
    <n v="7"/>
    <n v="727"/>
    <n v="12.116666666666667"/>
  </r>
  <r>
    <d v="2024-01-01T00:00:00"/>
    <x v="0"/>
    <s v="0BS"/>
    <x v="3"/>
    <s v="AGUACHICA"/>
    <s v="AGY"/>
    <s v="HK1198"/>
    <x v="0"/>
    <x v="3"/>
    <n v="85"/>
    <n v="1477"/>
    <n v="3148"/>
    <n v="31"/>
    <n v="48"/>
    <n v="1908"/>
    <n v="31.8"/>
  </r>
  <r>
    <d v="2024-01-01T00:00:00"/>
    <x v="0"/>
    <s v="0BT"/>
    <x v="4"/>
    <s v="CAREPA"/>
    <s v="LOSCEDROS "/>
    <s v="HK5224"/>
    <x v="1"/>
    <x v="1"/>
    <n v="85"/>
    <n v="4990.79"/>
    <n v="3742"/>
    <n v="37"/>
    <n v="42"/>
    <n v="2262"/>
    <n v="37.700000000000003"/>
  </r>
  <r>
    <d v="2024-01-01T00:00:00"/>
    <x v="0"/>
    <s v="0BT"/>
    <x v="4"/>
    <s v="CAREPA"/>
    <s v="LOSCEDROS "/>
    <s v="HK5249"/>
    <x v="1"/>
    <x v="1"/>
    <n v="83"/>
    <n v="4707.07"/>
    <n v="3936"/>
    <n v="39"/>
    <n v="36"/>
    <n v="2376"/>
    <n v="39.6"/>
  </r>
  <r>
    <d v="2024-01-01T00:00:00"/>
    <x v="0"/>
    <s v="0BT"/>
    <x v="4"/>
    <s v="CAREPA"/>
    <s v="LOSCEDROS "/>
    <s v="HK5269"/>
    <x v="1"/>
    <x v="1"/>
    <n v="89"/>
    <n v="4993.2700000000004"/>
    <n v="4030"/>
    <n v="40"/>
    <n v="30"/>
    <n v="2430"/>
    <n v="40.5"/>
  </r>
  <r>
    <d v="2024-01-01T00:00:00"/>
    <x v="0"/>
    <s v="0BT"/>
    <x v="4"/>
    <s v="CAREPA"/>
    <s v="LOSCEDROS "/>
    <s v="HK5270"/>
    <x v="1"/>
    <x v="1"/>
    <n v="84"/>
    <n v="4744.1099999999997"/>
    <n v="3730"/>
    <n v="37"/>
    <n v="30"/>
    <n v="2250"/>
    <n v="37.5"/>
  </r>
  <r>
    <d v="2024-01-01T00:00:00"/>
    <x v="0"/>
    <s v="0BT"/>
    <x v="4"/>
    <s v="CAREPA"/>
    <s v="LOSCEDROS "/>
    <s v="HK5311"/>
    <x v="1"/>
    <x v="1"/>
    <n v="93"/>
    <n v="5288.96"/>
    <n v="3836"/>
    <n v="38"/>
    <n v="36"/>
    <n v="2316"/>
    <n v="38.6"/>
  </r>
  <r>
    <d v="2024-01-01T00:00:00"/>
    <x v="0"/>
    <s v="0BT"/>
    <x v="4"/>
    <s v="CAREPA"/>
    <s v="LOSCEDROS "/>
    <s v="HK5332"/>
    <x v="1"/>
    <x v="1"/>
    <n v="95"/>
    <n v="5433.27"/>
    <n v="3912"/>
    <n v="39"/>
    <n v="12"/>
    <n v="2352"/>
    <n v="39.200000000000003"/>
  </r>
  <r>
    <d v="2024-01-01T00:00:00"/>
    <x v="0"/>
    <s v="0CC"/>
    <x v="5"/>
    <s v="FUENTE DE ORO"/>
    <s v="FUT"/>
    <s v="HK1723"/>
    <x v="0"/>
    <x v="2"/>
    <n v="41"/>
    <n v="458"/>
    <n v="1446"/>
    <n v="14"/>
    <n v="46"/>
    <n v="886"/>
    <n v="14.766666666666667"/>
  </r>
  <r>
    <d v="2024-01-01T00:00:00"/>
    <x v="0"/>
    <s v="0CC"/>
    <x v="5"/>
    <s v="FUENTE DE ORO"/>
    <s v="FUT"/>
    <s v="HK1723"/>
    <x v="0"/>
    <x v="4"/>
    <n v="14"/>
    <n v="147"/>
    <n v="723"/>
    <n v="72"/>
    <n v="3"/>
    <n v="4323"/>
    <n v="72.05"/>
  </r>
  <r>
    <d v="2024-01-01T00:00:00"/>
    <x v="0"/>
    <s v="0CK"/>
    <x v="6"/>
    <s v="PUERTO LOPEZ"/>
    <s v="PLD"/>
    <s v="HK2037"/>
    <x v="0"/>
    <x v="0"/>
    <n v="7"/>
    <n v="975"/>
    <n v="3230"/>
    <n v="32"/>
    <n v="30"/>
    <n v="1950"/>
    <n v="32.5"/>
  </r>
  <r>
    <d v="2024-01-01T00:00:00"/>
    <x v="0"/>
    <s v="0CP"/>
    <x v="7"/>
    <s v="PURIFICACION"/>
    <s v="LAMARIA "/>
    <s v="HK383"/>
    <x v="2"/>
    <x v="0"/>
    <n v="86"/>
    <n v="1059"/>
    <n v="24"/>
    <n v="24"/>
    <m/>
    <n v="1440"/>
    <n v="24"/>
  </r>
  <r>
    <d v="2024-01-01T00:00:00"/>
    <x v="0"/>
    <s v="0CT"/>
    <x v="8"/>
    <s v="CARTAGO"/>
    <s v="CGW"/>
    <s v="HK1099"/>
    <x v="2"/>
    <x v="5"/>
    <n v="4"/>
    <n v="26"/>
    <n v="2"/>
    <n v="2"/>
    <m/>
    <n v="120"/>
    <n v="2"/>
  </r>
  <r>
    <d v="2024-01-01T00:00:00"/>
    <x v="0"/>
    <s v="0CT"/>
    <x v="8"/>
    <s v="CARTAGO"/>
    <s v="CGW"/>
    <s v="HK1099"/>
    <x v="2"/>
    <x v="6"/>
    <n v="28"/>
    <n v="369.81"/>
    <n v="1406"/>
    <n v="14"/>
    <n v="6"/>
    <n v="846"/>
    <n v="14.1"/>
  </r>
  <r>
    <d v="2024-01-01T00:00:00"/>
    <x v="0"/>
    <s v="0CT"/>
    <x v="8"/>
    <s v="CARTAGO"/>
    <s v="CGW"/>
    <s v="HK1100"/>
    <x v="2"/>
    <x v="7"/>
    <n v="4"/>
    <n v="24"/>
    <n v="2"/>
    <n v="2"/>
    <m/>
    <n v="120"/>
    <n v="2"/>
  </r>
  <r>
    <d v="2024-01-01T00:00:00"/>
    <x v="0"/>
    <s v="0CW"/>
    <x v="9"/>
    <s v="CUMARAL"/>
    <s v="CMR"/>
    <s v="HK1525"/>
    <x v="0"/>
    <x v="0"/>
    <n v="23"/>
    <n v="923"/>
    <n v="1193"/>
    <n v="11"/>
    <n v="93"/>
    <n v="753"/>
    <n v="12.55"/>
  </r>
  <r>
    <d v="2024-01-01T00:00:00"/>
    <x v="0"/>
    <s v="0DD"/>
    <x v="10"/>
    <s v="ALVARADO"/>
    <s v="AGB"/>
    <s v="HK1680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1785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732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1680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732"/>
    <x v="2"/>
    <x v="0"/>
    <n v="2"/>
    <n v="12.5"/>
    <n v="30"/>
    <n v="30"/>
    <m/>
    <n v="1800"/>
    <n v="30"/>
  </r>
  <r>
    <d v="2024-01-01T00:00:00"/>
    <x v="0"/>
    <s v="0DD"/>
    <x v="10"/>
    <s v="AMBALEMA"/>
    <s v="CRT"/>
    <s v="HK1680"/>
    <x v="2"/>
    <x v="0"/>
    <n v="2"/>
    <n v="12.5"/>
    <n v="30"/>
    <n v="30"/>
    <m/>
    <n v="1800"/>
    <n v="30"/>
  </r>
  <r>
    <d v="2024-01-01T00:00:00"/>
    <x v="0"/>
    <s v="0DD"/>
    <x v="10"/>
    <s v="CAMPOALEGRE"/>
    <s v="CUM"/>
    <s v="HK1290"/>
    <x v="2"/>
    <x v="0"/>
    <n v="20"/>
    <n v="125"/>
    <n v="500"/>
    <n v="50"/>
    <n v="0"/>
    <n v="3000"/>
    <n v="50"/>
  </r>
  <r>
    <d v="2024-01-01T00:00:00"/>
    <x v="0"/>
    <s v="0DD"/>
    <x v="10"/>
    <s v="CAMPOALEGRE"/>
    <s v="CUM"/>
    <s v="HK1781"/>
    <x v="2"/>
    <x v="0"/>
    <n v="6"/>
    <n v="37.5"/>
    <n v="130"/>
    <n v="13"/>
    <n v="0"/>
    <n v="780"/>
    <n v="13"/>
  </r>
  <r>
    <d v="2024-01-01T00:00:00"/>
    <x v="0"/>
    <s v="0DD"/>
    <x v="10"/>
    <s v="CAMPOALEGRE"/>
    <s v="ELH"/>
    <s v="HK1290"/>
    <x v="2"/>
    <x v="0"/>
    <n v="16"/>
    <n v="100"/>
    <n v="400"/>
    <n v="40"/>
    <n v="0"/>
    <n v="2400"/>
    <n v="40"/>
  </r>
  <r>
    <d v="2024-01-01T00:00:00"/>
    <x v="0"/>
    <s v="0DD"/>
    <x v="10"/>
    <s v="CAMPOALEGRE"/>
    <s v="ELH"/>
    <s v="HK1781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1680"/>
    <x v="2"/>
    <x v="0"/>
    <n v="4"/>
    <n v="25"/>
    <n v="100"/>
    <n v="10"/>
    <n v="0"/>
    <n v="600"/>
    <n v="10"/>
  </r>
  <r>
    <d v="2024-01-01T00:00:00"/>
    <x v="0"/>
    <s v="0DD"/>
    <x v="10"/>
    <s v="EL ESPINAL"/>
    <s v="ABT"/>
    <s v="HK1785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732"/>
    <x v="2"/>
    <x v="0"/>
    <n v="2"/>
    <n v="12.5"/>
    <n v="30"/>
    <n v="30"/>
    <m/>
    <n v="1800"/>
    <n v="30"/>
  </r>
  <r>
    <d v="2024-01-01T00:00:00"/>
    <x v="0"/>
    <s v="0DD"/>
    <x v="10"/>
    <s v="EL ESPINAL"/>
    <s v="AGB"/>
    <s v="HK1325"/>
    <x v="2"/>
    <x v="0"/>
    <n v="20"/>
    <n v="125"/>
    <n v="500"/>
    <n v="50"/>
    <n v="0"/>
    <n v="3000"/>
    <n v="50"/>
  </r>
  <r>
    <d v="2024-01-01T00:00:00"/>
    <x v="0"/>
    <s v="0DD"/>
    <x v="10"/>
    <s v="EL ESPINAL"/>
    <s v="AGB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AGB"/>
    <s v="HK1781"/>
    <x v="2"/>
    <x v="5"/>
    <n v="2"/>
    <n v="12.5"/>
    <n v="30"/>
    <n v="30"/>
    <m/>
    <n v="1800"/>
    <n v="30"/>
  </r>
  <r>
    <d v="2024-01-01T00:00:00"/>
    <x v="0"/>
    <s v="0DD"/>
    <x v="10"/>
    <s v="EL ESPINAL"/>
    <s v="AGB"/>
    <s v="HK2098"/>
    <x v="0"/>
    <x v="0"/>
    <n v="8"/>
    <n v="50"/>
    <n v="200"/>
    <n v="20"/>
    <n v="0"/>
    <n v="1200"/>
    <n v="20"/>
  </r>
  <r>
    <d v="2024-01-01T00:00:00"/>
    <x v="0"/>
    <s v="0DD"/>
    <x v="10"/>
    <s v="EL ESPINAL"/>
    <s v="AGB"/>
    <s v="HK419"/>
    <x v="2"/>
    <x v="0"/>
    <n v="62"/>
    <n v="387.5"/>
    <n v="1530"/>
    <n v="15"/>
    <n v="30"/>
    <n v="930"/>
    <n v="15.5"/>
  </r>
  <r>
    <d v="2024-01-01T00:00:00"/>
    <x v="0"/>
    <s v="0DD"/>
    <x v="10"/>
    <s v="EL ESPINAL"/>
    <s v="AGB"/>
    <s v="HK419"/>
    <x v="2"/>
    <x v="6"/>
    <n v="2"/>
    <n v="12.5"/>
    <n v="30"/>
    <n v="30"/>
    <m/>
    <n v="1800"/>
    <n v="30"/>
  </r>
  <r>
    <d v="2024-01-01T00:00:00"/>
    <x v="0"/>
    <s v="0DD"/>
    <x v="10"/>
    <s v="EL ESPINAL"/>
    <s v="CHA"/>
    <s v="HK1325"/>
    <x v="2"/>
    <x v="0"/>
    <n v="10"/>
    <n v="62.5"/>
    <n v="230"/>
    <n v="23"/>
    <n v="0"/>
    <n v="1380"/>
    <n v="23"/>
  </r>
  <r>
    <d v="2024-01-01T00:00:00"/>
    <x v="0"/>
    <s v="0DD"/>
    <x v="10"/>
    <s v="EL ESPINAL"/>
    <s v="CHA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CHA"/>
    <s v="HK419"/>
    <x v="2"/>
    <x v="0"/>
    <n v="6"/>
    <n v="37.5"/>
    <n v="130"/>
    <n v="13"/>
    <n v="0"/>
    <n v="780"/>
    <n v="13"/>
  </r>
  <r>
    <d v="2024-01-01T00:00:00"/>
    <x v="0"/>
    <s v="0DD"/>
    <x v="10"/>
    <s v="EL ESPINAL"/>
    <s v="ESS"/>
    <s v="HK2098"/>
    <x v="0"/>
    <x v="0"/>
    <n v="20"/>
    <n v="125"/>
    <n v="500"/>
    <n v="50"/>
    <n v="0"/>
    <n v="3000"/>
    <n v="50"/>
  </r>
  <r>
    <d v="2024-01-01T00:00:00"/>
    <x v="0"/>
    <s v="0DD"/>
    <x v="10"/>
    <s v="GUAMO"/>
    <s v="LAA"/>
    <s v="HK1325"/>
    <x v="2"/>
    <x v="0"/>
    <n v="20"/>
    <n v="125"/>
    <n v="500"/>
    <n v="50"/>
    <n v="0"/>
    <n v="3000"/>
    <n v="50"/>
  </r>
  <r>
    <d v="2024-01-01T00:00:00"/>
    <x v="0"/>
    <s v="0DD"/>
    <x v="10"/>
    <s v="GUAMO"/>
    <s v="LAA"/>
    <s v="HK1781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2098"/>
    <x v="0"/>
    <x v="0"/>
    <n v="8"/>
    <n v="50"/>
    <n v="200"/>
    <n v="20"/>
    <n v="0"/>
    <n v="1200"/>
    <n v="20"/>
  </r>
  <r>
    <d v="2024-01-01T00:00:00"/>
    <x v="0"/>
    <s v="0DD"/>
    <x v="10"/>
    <s v="GUAMO"/>
    <s v="LAA"/>
    <s v="HK419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419"/>
    <x v="2"/>
    <x v="8"/>
    <n v="2"/>
    <n v="12.5"/>
    <n v="30"/>
    <n v="30"/>
    <m/>
    <n v="1800"/>
    <n v="30"/>
  </r>
  <r>
    <d v="2024-01-01T00:00:00"/>
    <x v="0"/>
    <s v="0DD"/>
    <x v="10"/>
    <s v="IBAGUE"/>
    <s v="ECB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CB"/>
    <s v="HK1785"/>
    <x v="2"/>
    <x v="0"/>
    <n v="4"/>
    <n v="25"/>
    <n v="100"/>
    <n v="10"/>
    <n v="0"/>
    <n v="600"/>
    <n v="10"/>
  </r>
  <r>
    <d v="2024-01-01T00:00:00"/>
    <x v="0"/>
    <s v="0DD"/>
    <x v="10"/>
    <s v="IBAGUE"/>
    <s v="ECB"/>
    <s v="HK732"/>
    <x v="2"/>
    <x v="0"/>
    <n v="6"/>
    <n v="37.5"/>
    <n v="130"/>
    <n v="13"/>
    <n v="0"/>
    <n v="780"/>
    <n v="13"/>
  </r>
  <r>
    <d v="2024-01-01T00:00:00"/>
    <x v="0"/>
    <s v="0DD"/>
    <x v="10"/>
    <s v="IBAGUE"/>
    <s v="EET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ET"/>
    <s v="HK1785"/>
    <x v="2"/>
    <x v="0"/>
    <n v="14"/>
    <n v="87.5"/>
    <n v="330"/>
    <n v="33"/>
    <n v="0"/>
    <n v="1980"/>
    <n v="33"/>
  </r>
  <r>
    <d v="2024-01-01T00:00:00"/>
    <x v="0"/>
    <s v="0DD"/>
    <x v="10"/>
    <s v="IBAGUE"/>
    <s v="EE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EPR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HOP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PPT"/>
    <s v="HK1680"/>
    <x v="2"/>
    <x v="6"/>
    <n v="2"/>
    <n v="12.5"/>
    <n v="30"/>
    <n v="30"/>
    <m/>
    <n v="1800"/>
    <n v="30"/>
  </r>
  <r>
    <d v="2024-01-01T00:00:00"/>
    <x v="0"/>
    <s v="0DD"/>
    <x v="10"/>
    <s v="IBAGUE"/>
    <s v="PPT"/>
    <s v="HK1785"/>
    <x v="2"/>
    <x v="0"/>
    <n v="18"/>
    <n v="112.5"/>
    <n v="430"/>
    <n v="43"/>
    <n v="0"/>
    <n v="2580"/>
    <n v="43"/>
  </r>
  <r>
    <d v="2024-01-01T00:00:00"/>
    <x v="0"/>
    <s v="0DD"/>
    <x v="10"/>
    <s v="IBAGUE"/>
    <s v="PP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RGR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1785"/>
    <x v="2"/>
    <x v="0"/>
    <n v="20"/>
    <n v="125"/>
    <n v="500"/>
    <n v="50"/>
    <n v="0"/>
    <n v="3000"/>
    <n v="50"/>
  </r>
  <r>
    <d v="2024-01-01T00:00:00"/>
    <x v="0"/>
    <s v="0DD"/>
    <x v="10"/>
    <s v="IBAGUE"/>
    <s v="RGR"/>
    <s v="HK732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732"/>
    <x v="2"/>
    <x v="6"/>
    <n v="2"/>
    <n v="12.5"/>
    <n v="30"/>
    <n v="30"/>
    <m/>
    <n v="1800"/>
    <n v="30"/>
  </r>
  <r>
    <d v="2024-01-01T00:00:00"/>
    <x v="0"/>
    <s v="0DD"/>
    <x v="10"/>
    <s v="PALERMO"/>
    <s v="GUN"/>
    <s v="HK1290"/>
    <x v="2"/>
    <x v="0"/>
    <n v="10"/>
    <n v="62.5"/>
    <n v="230"/>
    <n v="23"/>
    <n v="0"/>
    <n v="1380"/>
    <n v="23"/>
  </r>
  <r>
    <d v="2024-01-01T00:00:00"/>
    <x v="0"/>
    <s v="0DD"/>
    <x v="10"/>
    <s v="PALERMO"/>
    <s v="JUN"/>
    <s v="HK1290"/>
    <x v="2"/>
    <x v="0"/>
    <n v="20"/>
    <n v="125"/>
    <n v="500"/>
    <n v="50"/>
    <n v="0"/>
    <n v="3000"/>
    <n v="50"/>
  </r>
  <r>
    <d v="2024-01-01T00:00:00"/>
    <x v="0"/>
    <s v="0DD"/>
    <x v="10"/>
    <s v="PALERMO"/>
    <s v="JUN"/>
    <s v="HK1781"/>
    <x v="2"/>
    <x v="0"/>
    <n v="4"/>
    <n v="25"/>
    <n v="100"/>
    <n v="10"/>
    <n v="0"/>
    <n v="600"/>
    <n v="10"/>
  </r>
  <r>
    <d v="2024-01-01T00:00:00"/>
    <x v="0"/>
    <s v="0DD"/>
    <x v="10"/>
    <s v="PIEDRAS"/>
    <s v="PRA 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785"/>
    <x v="2"/>
    <x v="0"/>
    <n v="4"/>
    <n v="25"/>
    <n v="100"/>
    <n v="10"/>
    <n v="0"/>
    <n v="600"/>
    <n v="10"/>
  </r>
  <r>
    <d v="2024-01-01T00:00:00"/>
    <x v="0"/>
    <s v="0DD"/>
    <x v="10"/>
    <s v="PIEDRAS"/>
    <s v="SJT"/>
    <s v="HK732"/>
    <x v="2"/>
    <x v="0"/>
    <n v="2"/>
    <n v="12.5"/>
    <n v="30"/>
    <n v="30"/>
    <m/>
    <n v="1800"/>
    <n v="30"/>
  </r>
  <r>
    <d v="2024-01-01T00:00:00"/>
    <x v="0"/>
    <s v="0DD"/>
    <x v="10"/>
    <s v="TELLO"/>
    <s v="TLO"/>
    <s v="HK1290"/>
    <x v="2"/>
    <x v="0"/>
    <n v="12"/>
    <n v="75"/>
    <n v="300"/>
    <n v="30"/>
    <n v="0"/>
    <n v="1800"/>
    <n v="30"/>
  </r>
  <r>
    <d v="2024-01-01T00:00:00"/>
    <x v="0"/>
    <s v="0DD"/>
    <x v="10"/>
    <s v="TELLO"/>
    <s v="TLO"/>
    <s v="HK1781"/>
    <x v="2"/>
    <x v="0"/>
    <n v="2"/>
    <n v="12.5"/>
    <n v="30"/>
    <n v="30"/>
    <m/>
    <n v="1800"/>
    <n v="30"/>
  </r>
  <r>
    <d v="2024-01-01T00:00:00"/>
    <x v="0"/>
    <s v="0DD"/>
    <x v="10"/>
    <s v="TESALIA"/>
    <s v="TSI"/>
    <s v="HK1781"/>
    <x v="2"/>
    <x v="0"/>
    <n v="2"/>
    <n v="12.5"/>
    <n v="30"/>
    <n v="30"/>
    <m/>
    <n v="1800"/>
    <n v="30"/>
  </r>
  <r>
    <d v="2024-01-01T00:00:00"/>
    <x v="0"/>
    <s v="0DD"/>
    <x v="10"/>
    <s v="VENADILLO"/>
    <s v="BOL"/>
    <s v="HK1680"/>
    <x v="2"/>
    <x v="0"/>
    <n v="4"/>
    <n v="25"/>
    <n v="100"/>
    <n v="10"/>
    <n v="0"/>
    <n v="600"/>
    <n v="10"/>
  </r>
  <r>
    <d v="2024-01-01T00:00:00"/>
    <x v="0"/>
    <s v="0DD"/>
    <x v="10"/>
    <s v="VENADILLO"/>
    <s v="BOL"/>
    <s v="HK1680"/>
    <x v="2"/>
    <x v="6"/>
    <n v="2"/>
    <n v="12.5"/>
    <n v="30"/>
    <n v="30"/>
    <m/>
    <n v="1800"/>
    <n v="30"/>
  </r>
  <r>
    <d v="2024-01-01T00:00:00"/>
    <x v="0"/>
    <s v="0DL"/>
    <x v="11"/>
    <s v="MANI"/>
    <s v="SKDL"/>
    <s v="HK1970"/>
    <x v="0"/>
    <x v="0"/>
    <n v="12"/>
    <n v="2340"/>
    <n v="39"/>
    <n v="39"/>
    <m/>
    <n v="2340"/>
    <n v="39"/>
  </r>
  <r>
    <d v="2024-01-01T00:00:00"/>
    <x v="0"/>
    <s v="0DL"/>
    <x v="11"/>
    <s v="MANI"/>
    <s v="SKDL"/>
    <s v="HK5403"/>
    <x v="3"/>
    <x v="0"/>
    <n v="5"/>
    <n v="1030"/>
    <n v="1710"/>
    <n v="17"/>
    <n v="10"/>
    <n v="1030"/>
    <n v="17.166666666666668"/>
  </r>
  <r>
    <d v="2024-01-01T00:00:00"/>
    <x v="0"/>
    <s v="0DL"/>
    <x v="11"/>
    <s v="MANI"/>
    <s v="SKDL"/>
    <s v="HK655"/>
    <x v="0"/>
    <x v="0"/>
    <n v="6"/>
    <n v="990"/>
    <n v="1230"/>
    <n v="12"/>
    <n v="30"/>
    <n v="750"/>
    <n v="12.5"/>
  </r>
  <r>
    <d v="2024-01-01T00:00:00"/>
    <x v="0"/>
    <s v="0DL"/>
    <x v="11"/>
    <s v="PUERTO LOPEZ"/>
    <s v="SQNP"/>
    <s v="HK1535"/>
    <x v="0"/>
    <x v="0"/>
    <n v="6"/>
    <n v="1230"/>
    <n v="2030"/>
    <n v="20"/>
    <n v="30"/>
    <n v="1230"/>
    <n v="20.5"/>
  </r>
  <r>
    <d v="2024-01-01T00:00:00"/>
    <x v="0"/>
    <s v="0DL"/>
    <x v="11"/>
    <s v="PUERTO LOPEZ"/>
    <s v="SQNP"/>
    <s v="HK1639"/>
    <x v="0"/>
    <x v="0"/>
    <n v="15"/>
    <n v="1945"/>
    <n v="3220"/>
    <n v="32"/>
    <n v="20"/>
    <n v="1940"/>
    <n v="32.333333333333336"/>
  </r>
  <r>
    <d v="2024-01-01T00:00:00"/>
    <x v="0"/>
    <s v="0DP"/>
    <x v="12"/>
    <s v="ARAUCA - MUNICIPIO"/>
    <s v="LOSGAVANES"/>
    <s v="HK2466"/>
    <x v="0"/>
    <x v="0"/>
    <n v="7"/>
    <n v="1080"/>
    <n v="1810"/>
    <n v="18"/>
    <n v="10"/>
    <n v="1090"/>
    <n v="18.166666666666668"/>
  </r>
  <r>
    <d v="2024-01-01T00:00:00"/>
    <x v="0"/>
    <s v="0DR"/>
    <x v="13"/>
    <s v="VILLAVICENCIO"/>
    <s v="NUEVACANAIMA"/>
    <s v="HK1684"/>
    <x v="2"/>
    <x v="0"/>
    <n v="208"/>
    <n v="2895"/>
    <n v="52"/>
    <n v="52"/>
    <m/>
    <n v="3120"/>
    <n v="52"/>
  </r>
  <r>
    <d v="2024-01-01T00:00:00"/>
    <x v="0"/>
    <s v="0DU"/>
    <x v="14"/>
    <s v="VILLAVICENCIO"/>
    <s v="9AV"/>
    <s v="HK1739"/>
    <x v="0"/>
    <x v="0"/>
    <n v="86"/>
    <n v="1760"/>
    <n v="29"/>
    <n v="29"/>
    <m/>
    <n v="1740"/>
    <n v="29"/>
  </r>
  <r>
    <d v="2024-01-01T00:00:00"/>
    <x v="0"/>
    <s v="0DU"/>
    <x v="14"/>
    <s v="VILLAVICENCIO"/>
    <s v="9AV"/>
    <s v="HK1819"/>
    <x v="0"/>
    <x v="0"/>
    <n v="18"/>
    <n v="321"/>
    <n v="650"/>
    <n v="65"/>
    <n v="0"/>
    <n v="3900"/>
    <n v="65"/>
  </r>
  <r>
    <d v="2024-01-01T00:00:00"/>
    <x v="0"/>
    <s v="0DU"/>
    <x v="14"/>
    <s v="VILLAVICENCIO"/>
    <s v="9AV"/>
    <s v="HK2319"/>
    <x v="0"/>
    <x v="0"/>
    <n v="22"/>
    <n v="396"/>
    <n v="8"/>
    <n v="8"/>
    <m/>
    <n v="480"/>
    <n v="8"/>
  </r>
  <r>
    <d v="2024-01-01T00:00:00"/>
    <x v="0"/>
    <s v="0DU"/>
    <x v="14"/>
    <s v="VILLAVICENCIO"/>
    <s v="PRL"/>
    <s v="HK1971"/>
    <x v="0"/>
    <x v="0"/>
    <n v="2"/>
    <n v="20"/>
    <n v="1"/>
    <n v="1"/>
    <m/>
    <n v="60"/>
    <n v="1"/>
  </r>
  <r>
    <d v="2024-01-01T00:00:00"/>
    <x v="0"/>
    <s v="0DX"/>
    <x v="15"/>
    <s v="NUNCHIA"/>
    <s v="NUT"/>
    <s v="HK1784"/>
    <x v="2"/>
    <x v="0"/>
    <n v="160"/>
    <n v="2400"/>
    <n v="60"/>
    <n v="60"/>
    <m/>
    <n v="3600"/>
    <n v="60"/>
  </r>
  <r>
    <d v="2024-01-01T00:00:00"/>
    <x v="0"/>
    <s v="0DX"/>
    <x v="15"/>
    <s v="NUNCHIA"/>
    <s v="NUT"/>
    <s v="HK531"/>
    <x v="2"/>
    <x v="0"/>
    <n v="40"/>
    <n v="600"/>
    <n v="15"/>
    <n v="15"/>
    <m/>
    <n v="900"/>
    <n v="15"/>
  </r>
  <r>
    <d v="2024-01-01T00:00:00"/>
    <x v="0"/>
    <s v="0DX"/>
    <x v="15"/>
    <s v="VILLANUEVA - CASANARE"/>
    <s v="9AO"/>
    <s v="HK1136"/>
    <x v="2"/>
    <x v="0"/>
    <n v="27"/>
    <n v="412"/>
    <n v="1030"/>
    <n v="10"/>
    <n v="30"/>
    <n v="630"/>
    <n v="10.5"/>
  </r>
  <r>
    <d v="2024-01-01T00:00:00"/>
    <x v="0"/>
    <s v="0DX"/>
    <x v="15"/>
    <s v="VILLANUEVA - CASANARE"/>
    <s v="9AO"/>
    <s v="HK673"/>
    <x v="2"/>
    <x v="0"/>
    <n v="37"/>
    <n v="560"/>
    <n v="14"/>
    <n v="14"/>
    <m/>
    <n v="840"/>
    <n v="14"/>
  </r>
  <r>
    <d v="2024-01-01T00:00:00"/>
    <x v="0"/>
    <s v="0DX"/>
    <x v="15"/>
    <s v="VILLANUEVA - CASANARE"/>
    <s v="9AO"/>
    <s v="HK946"/>
    <x v="2"/>
    <x v="0"/>
    <n v="48"/>
    <n v="720"/>
    <n v="18"/>
    <n v="18"/>
    <m/>
    <n v="1080"/>
    <n v="18"/>
  </r>
  <r>
    <d v="2024-01-01T00:00:00"/>
    <x v="0"/>
    <s v="0DY"/>
    <x v="16"/>
    <s v="LERIDA"/>
    <s v="9IDY"/>
    <s v="HK1674"/>
    <x v="2"/>
    <x v="0"/>
    <n v="35"/>
    <n v="355"/>
    <n v="1420"/>
    <n v="14"/>
    <n v="20"/>
    <n v="860"/>
    <n v="14.333333333333334"/>
  </r>
  <r>
    <d v="2024-01-01T00:00:00"/>
    <x v="0"/>
    <s v="0EN"/>
    <x v="16"/>
    <s v="PAZ DE ARIPORO"/>
    <s v="LAFORTALEZA"/>
    <s v="HK1837"/>
    <x v="0"/>
    <x v="0"/>
    <n v="3"/>
    <n v="90"/>
    <n v="4"/>
    <n v="4"/>
    <m/>
    <n v="240"/>
    <n v="4"/>
  </r>
  <r>
    <d v="2024-01-01T00:00:00"/>
    <x v="0"/>
    <s v="0ER"/>
    <x v="17"/>
    <s v="YOPAL"/>
    <s v="LAREFORMA"/>
    <s v="HK1628"/>
    <x v="0"/>
    <x v="0"/>
    <n v="8"/>
    <n v="960"/>
    <n v="1640"/>
    <n v="16"/>
    <n v="40"/>
    <n v="1000"/>
    <n v="16.666666666666668"/>
  </r>
  <r>
    <d v="2024-01-01T00:00:00"/>
    <x v="0"/>
    <s v="0ER"/>
    <x v="17"/>
    <s v="YOPAL"/>
    <s v="LAREFORMA"/>
    <s v="HK1914"/>
    <x v="0"/>
    <x v="0"/>
    <n v="11"/>
    <n v="2290"/>
    <n v="3829"/>
    <n v="38"/>
    <n v="29"/>
    <n v="2309"/>
    <n v="38.483333333333334"/>
  </r>
  <r>
    <d v="2024-01-01T00:00:00"/>
    <x v="0"/>
    <s v="0ER"/>
    <x v="17"/>
    <s v="YOPAL"/>
    <s v="LAREFORMA"/>
    <s v="HK1967"/>
    <x v="0"/>
    <x v="0"/>
    <n v="6"/>
    <n v="750"/>
    <n v="1230"/>
    <n v="12"/>
    <n v="30"/>
    <n v="750"/>
    <n v="12.5"/>
  </r>
  <r>
    <d v="2024-01-01T00:00:00"/>
    <x v="0"/>
    <s v="0ET"/>
    <x v="18"/>
    <s v="CANDELARIA"/>
    <s v="LAESMERALDA"/>
    <s v="HK5218"/>
    <x v="4"/>
    <x v="7"/>
    <n v="50"/>
    <n v="1032.3399999999999"/>
    <n v="3118"/>
    <n v="31"/>
    <n v="18"/>
    <n v="1878"/>
    <n v="31.3"/>
  </r>
  <r>
    <d v="2024-01-01T00:00:00"/>
    <x v="0"/>
    <s v="0ET"/>
    <x v="18"/>
    <s v="CANDELARIA"/>
    <s v="LAESMERALDA"/>
    <s v="HK5336"/>
    <x v="4"/>
    <x v="7"/>
    <n v="61"/>
    <n v="1813.99"/>
    <n v="55"/>
    <n v="55"/>
    <m/>
    <n v="3300"/>
    <n v="55"/>
  </r>
  <r>
    <d v="2024-01-01T00:00:00"/>
    <x v="0"/>
    <s v="0EV"/>
    <x v="19"/>
    <s v="APARTADO"/>
    <s v="7KK"/>
    <s v="HK5384"/>
    <x v="5"/>
    <x v="1"/>
    <n v="95"/>
    <n v="6707"/>
    <n v="517"/>
    <n v="51"/>
    <n v="7"/>
    <n v="3067"/>
    <n v="51.116666666666667"/>
  </r>
  <r>
    <d v="2024-01-01T00:00:00"/>
    <x v="0"/>
    <s v="0EV"/>
    <x v="19"/>
    <s v="APARTADO"/>
    <s v="7KK"/>
    <s v="HK5386"/>
    <x v="5"/>
    <x v="1"/>
    <n v="112"/>
    <n v="8273"/>
    <n v="563"/>
    <n v="56"/>
    <n v="3"/>
    <n v="3363"/>
    <n v="56.05"/>
  </r>
  <r>
    <d v="2024-01-01T00:00:00"/>
    <x v="0"/>
    <s v="0EV"/>
    <x v="19"/>
    <s v="APARTADO"/>
    <s v="7KK"/>
    <s v="HK5387"/>
    <x v="5"/>
    <x v="1"/>
    <n v="117"/>
    <n v="8608.5"/>
    <n v="609"/>
    <n v="60"/>
    <n v="9"/>
    <n v="3609"/>
    <n v="60.15"/>
  </r>
  <r>
    <d v="2024-01-01T00:00:00"/>
    <x v="0"/>
    <s v="0EX"/>
    <x v="20"/>
    <s v="RIOFRIO"/>
    <s v="LACARMELITA"/>
    <s v="HK5251"/>
    <x v="6"/>
    <x v="7"/>
    <n v="6"/>
    <n v="127.12"/>
    <n v="348"/>
    <n v="34"/>
    <n v="8"/>
    <n v="2048"/>
    <n v="34.133333333333333"/>
  </r>
  <r>
    <d v="2024-01-01T00:00:00"/>
    <x v="0"/>
    <s v="0EX"/>
    <x v="20"/>
    <s v="RIOFRIO"/>
    <s v="LACARMELITA"/>
    <s v="HK5416"/>
    <x v="6"/>
    <x v="7"/>
    <n v="17"/>
    <n v="225.9"/>
    <n v="1106"/>
    <n v="11"/>
    <n v="6"/>
    <n v="666"/>
    <n v="11.1"/>
  </r>
  <r>
    <d v="2024-01-01T00:00:00"/>
    <x v="0"/>
    <s v="0EX"/>
    <x v="20"/>
    <s v="ZARZAL"/>
    <s v="RIOPAILA"/>
    <s v="HK5251"/>
    <x v="6"/>
    <x v="7"/>
    <n v="86"/>
    <n v="1515.03"/>
    <n v="4948"/>
    <n v="49"/>
    <n v="48"/>
    <n v="2988"/>
    <n v="49.8"/>
  </r>
  <r>
    <d v="2024-01-01T00:00:00"/>
    <x v="0"/>
    <s v="0EX"/>
    <x v="20"/>
    <s v="ZARZAL"/>
    <s v="RIOPAILA"/>
    <s v="HK5416"/>
    <x v="6"/>
    <x v="7"/>
    <n v="65"/>
    <n v="1156.29"/>
    <n v="3548"/>
    <n v="35"/>
    <n v="48"/>
    <n v="2148"/>
    <n v="35.799999999999997"/>
  </r>
  <r>
    <d v="2024-01-01T00:00:00"/>
    <x v="0"/>
    <s v="ODV"/>
    <x v="21"/>
    <s v="FUENTE DE ORO"/>
    <s v="MAJAGUAL"/>
    <s v="HK1738"/>
    <x v="0"/>
    <x v="9"/>
    <n v="1"/>
    <n v="12"/>
    <n v="32"/>
    <n v="32"/>
    <m/>
    <n v="1920"/>
    <n v="32"/>
  </r>
  <r>
    <d v="2024-01-01T00:00:00"/>
    <x v="0"/>
    <s v="ODV"/>
    <x v="21"/>
    <s v="FUENTE DE ORO"/>
    <s v="MAJAGUAL"/>
    <s v="HK1738"/>
    <x v="0"/>
    <x v="0"/>
    <n v="15"/>
    <n v="234"/>
    <n v="7"/>
    <n v="7"/>
    <m/>
    <n v="420"/>
    <n v="7"/>
  </r>
  <r>
    <d v="2024-01-01T00:00:00"/>
    <x v="0"/>
    <s v="ODV"/>
    <x v="21"/>
    <s v="FUENTE DE ORO"/>
    <s v="MAJAGUAL"/>
    <s v="HK1738"/>
    <x v="0"/>
    <x v="5"/>
    <n v="1"/>
    <n v="15"/>
    <n v="39"/>
    <n v="39"/>
    <m/>
    <n v="2340"/>
    <n v="39"/>
  </r>
  <r>
    <d v="2024-01-01T00:00:00"/>
    <x v="0"/>
    <s v="ODV"/>
    <x v="21"/>
    <s v="FUENTE DE ORO"/>
    <s v="MAJAGUAL"/>
    <s v="HK1738"/>
    <x v="0"/>
    <x v="2"/>
    <n v="29"/>
    <n v="370"/>
    <n v="1130"/>
    <n v="11"/>
    <n v="30"/>
    <n v="690"/>
    <n v="11.5"/>
  </r>
  <r>
    <d v="2024-01-01T00:00:00"/>
    <x v="0"/>
    <s v="ODV"/>
    <x v="21"/>
    <s v="FUENTE DE ORO"/>
    <s v="MAJAGUAL"/>
    <s v="HK1738"/>
    <x v="0"/>
    <x v="4"/>
    <n v="8"/>
    <n v="112"/>
    <n v="3"/>
    <n v="3"/>
    <m/>
    <n v="180"/>
    <n v="3"/>
  </r>
  <r>
    <d v="2024-01-01T00:00:00"/>
    <x v="0"/>
    <s v="ODV"/>
    <x v="21"/>
    <s v="FUENTE DE ORO"/>
    <s v="MAJAGUAL"/>
    <s v="HK1823"/>
    <x v="0"/>
    <x v="0"/>
    <n v="2"/>
    <n v="30"/>
    <n v="1"/>
    <n v="1"/>
    <m/>
    <n v="60"/>
    <n v="1"/>
  </r>
  <r>
    <d v="2024-01-01T00:00:00"/>
    <x v="0"/>
    <s v="ODV"/>
    <x v="21"/>
    <s v="FUENTE DE ORO"/>
    <s v="MAJAGUAL"/>
    <s v="HK1823"/>
    <x v="0"/>
    <x v="5"/>
    <n v="2"/>
    <n v="24"/>
    <n v="40"/>
    <n v="40"/>
    <m/>
    <n v="2400"/>
    <n v="40"/>
  </r>
  <r>
    <d v="2024-01-01T00:00:00"/>
    <x v="0"/>
    <s v="ODV"/>
    <x v="21"/>
    <s v="FUENTE DE ORO"/>
    <s v="MAJAGUAL"/>
    <s v="HK1823"/>
    <x v="0"/>
    <x v="2"/>
    <n v="3"/>
    <n v="30"/>
    <n v="1"/>
    <n v="1"/>
    <m/>
    <n v="60"/>
    <n v="1"/>
  </r>
  <r>
    <d v="2024-01-01T00:00:00"/>
    <x v="0"/>
    <s v="ODV"/>
    <x v="21"/>
    <s v="FUENTE DE ORO"/>
    <s v="MAJAGUAL"/>
    <s v="HK1823"/>
    <x v="0"/>
    <x v="4"/>
    <n v="1"/>
    <n v="15"/>
    <n v="20"/>
    <n v="20"/>
    <m/>
    <n v="1200"/>
    <n v="20"/>
  </r>
  <r>
    <d v="2024-01-01T00:00:00"/>
    <x v="0"/>
    <s v="OEY"/>
    <x v="22"/>
    <s v="GUACARI"/>
    <s v="SQIH"/>
    <s v="HK5371"/>
    <x v="4"/>
    <x v="7"/>
    <n v="34"/>
    <n v="600.79999999999995"/>
    <n v="243"/>
    <n v="24"/>
    <n v="3"/>
    <n v="1443"/>
    <n v="24.05"/>
  </r>
  <r>
    <d v="2024-01-01T00:00:00"/>
    <x v="0"/>
    <s v="OEY"/>
    <x v="22"/>
    <s v="PALMIRA"/>
    <s v="SQIM"/>
    <s v="HK5371"/>
    <x v="4"/>
    <x v="7"/>
    <n v="48"/>
    <n v="1018.3"/>
    <n v="379"/>
    <n v="37"/>
    <n v="9"/>
    <n v="2229"/>
    <n v="37.15"/>
  </r>
  <r>
    <d v="2024-01-01T00:00:00"/>
    <x v="0"/>
    <s v="OEY"/>
    <x v="22"/>
    <s v="PRADERA"/>
    <s v="SQCA"/>
    <s v="HK5372"/>
    <x v="6"/>
    <x v="7"/>
    <n v="92"/>
    <n v="1281.4000000000001"/>
    <n v="593"/>
    <n v="59"/>
    <n v="3"/>
    <n v="3543"/>
    <n v="59.05"/>
  </r>
  <r>
    <d v="2024-02-01T00:00:00"/>
    <x v="1"/>
    <s v="0BH"/>
    <x v="0"/>
    <s v="AGUAZUL"/>
    <s v="9CZ"/>
    <s v="HK2108"/>
    <x v="0"/>
    <x v="0"/>
    <n v="1"/>
    <n v="150"/>
    <n v="230"/>
    <n v="23"/>
    <n v="0"/>
    <n v="1380"/>
    <n v="23"/>
  </r>
  <r>
    <d v="2024-02-01T00:00:00"/>
    <x v="1"/>
    <s v="0BH"/>
    <x v="0"/>
    <s v="AGUAZUL"/>
    <s v="9CZ"/>
    <s v="HK2171"/>
    <x v="0"/>
    <x v="0"/>
    <n v="2"/>
    <n v="240"/>
    <n v="4"/>
    <n v="4"/>
    <m/>
    <n v="240"/>
    <n v="4"/>
  </r>
  <r>
    <d v="2024-02-01T00:00:00"/>
    <x v="1"/>
    <s v="0BH"/>
    <x v="0"/>
    <s v="MANI"/>
    <s v="LOM"/>
    <s v="HK2108"/>
    <x v="0"/>
    <x v="0"/>
    <n v="1"/>
    <n v="120"/>
    <n v="2"/>
    <n v="2"/>
    <m/>
    <n v="120"/>
    <n v="2"/>
  </r>
  <r>
    <d v="2024-02-01T00:00:00"/>
    <x v="1"/>
    <s v="0BH"/>
    <x v="0"/>
    <s v="MONTERREY"/>
    <s v="9MC"/>
    <s v="HK2171"/>
    <x v="0"/>
    <x v="0"/>
    <n v="2"/>
    <n v="420"/>
    <n v="7"/>
    <n v="7"/>
    <m/>
    <n v="420"/>
    <n v="7"/>
  </r>
  <r>
    <d v="2024-02-01T00:00:00"/>
    <x v="1"/>
    <s v="0BH"/>
    <x v="0"/>
    <s v="NUNCHIA"/>
    <s v="NIA"/>
    <s v="HK2108"/>
    <x v="0"/>
    <x v="0"/>
    <n v="5"/>
    <n v="480"/>
    <n v="750"/>
    <n v="75"/>
    <n v="0"/>
    <n v="4500"/>
    <n v="75"/>
  </r>
  <r>
    <d v="2024-02-01T00:00:00"/>
    <x v="1"/>
    <s v="0BH"/>
    <x v="0"/>
    <s v="VILLANUEVA - CASANARE"/>
    <s v="SKVN"/>
    <s v="HK2108"/>
    <x v="0"/>
    <x v="0"/>
    <n v="4"/>
    <n v="318"/>
    <n v="530"/>
    <n v="53"/>
    <n v="0"/>
    <n v="3180"/>
    <n v="53"/>
  </r>
  <r>
    <d v="2024-02-01T00:00:00"/>
    <x v="1"/>
    <s v="0BH"/>
    <x v="0"/>
    <s v="VILLANUEVA - CASANARE"/>
    <s v="SKVN"/>
    <s v="HK2171"/>
    <x v="0"/>
    <x v="0"/>
    <n v="4"/>
    <n v="280"/>
    <n v="430"/>
    <n v="43"/>
    <n v="0"/>
    <n v="2580"/>
    <n v="43"/>
  </r>
  <r>
    <d v="2024-02-01T00:00:00"/>
    <x v="1"/>
    <s v="0BM"/>
    <x v="1"/>
    <s v="EL PASO"/>
    <s v="MATADEINDIO"/>
    <s v="HK1741"/>
    <x v="0"/>
    <x v="1"/>
    <n v="14"/>
    <n v="490"/>
    <n v="430"/>
    <n v="43"/>
    <n v="0"/>
    <n v="2580"/>
    <n v="43"/>
  </r>
  <r>
    <d v="2024-02-01T00:00:00"/>
    <x v="1"/>
    <s v="0BM"/>
    <x v="1"/>
    <s v="EL PASO"/>
    <s v="MATADEINDIO"/>
    <s v="HK2065"/>
    <x v="0"/>
    <x v="1"/>
    <n v="14"/>
    <n v="481"/>
    <n v="506"/>
    <n v="50"/>
    <n v="6"/>
    <n v="3006"/>
    <n v="50.1"/>
  </r>
  <r>
    <d v="2024-02-01T00:00:00"/>
    <x v="1"/>
    <s v="0BM"/>
    <x v="1"/>
    <s v="RIOHACHA"/>
    <s v="ASASANMARTIN"/>
    <s v="HK2004"/>
    <x v="0"/>
    <x v="1"/>
    <n v="30"/>
    <n v="656"/>
    <n v="1030"/>
    <n v="10"/>
    <n v="30"/>
    <n v="630"/>
    <n v="10.5"/>
  </r>
  <r>
    <d v="2024-02-01T00:00:00"/>
    <x v="1"/>
    <s v="0BM"/>
    <x v="1"/>
    <s v="RIOHACHA"/>
    <s v="ASASANMARTIN"/>
    <s v="HK2095"/>
    <x v="0"/>
    <x v="1"/>
    <n v="22"/>
    <n v="611"/>
    <n v="11"/>
    <n v="11"/>
    <m/>
    <n v="660"/>
    <n v="11"/>
  </r>
  <r>
    <d v="2024-02-01T00:00:00"/>
    <x v="1"/>
    <s v="0BM"/>
    <x v="1"/>
    <s v="RIOHACHA"/>
    <s v="ASASANSARTIN"/>
    <s v="HK1741"/>
    <x v="0"/>
    <x v="1"/>
    <n v="18"/>
    <n v="485"/>
    <n v="1242"/>
    <n v="12"/>
    <n v="42"/>
    <n v="762"/>
    <n v="12.7"/>
  </r>
  <r>
    <d v="2024-02-01T00:00:00"/>
    <x v="1"/>
    <s v="0BM"/>
    <x v="1"/>
    <s v="SANTA MARTA"/>
    <s v="LADIVA"/>
    <s v="HK2004"/>
    <x v="0"/>
    <x v="1"/>
    <n v="60"/>
    <n v="1397"/>
    <n v="2118"/>
    <n v="21"/>
    <n v="18"/>
    <n v="1278"/>
    <n v="21.3"/>
  </r>
  <r>
    <d v="2024-02-01T00:00:00"/>
    <x v="1"/>
    <s v="0BM"/>
    <x v="1"/>
    <s v="SANTA MARTA"/>
    <s v="LADIVA"/>
    <s v="HK2095"/>
    <x v="0"/>
    <x v="1"/>
    <n v="4"/>
    <n v="164"/>
    <n v="2"/>
    <n v="2"/>
    <m/>
    <n v="120"/>
    <n v="2"/>
  </r>
  <r>
    <d v="2024-02-01T00:00:00"/>
    <x v="1"/>
    <s v="0BM"/>
    <x v="1"/>
    <s v="ZONA BANANERA"/>
    <s v="LAAMALIA"/>
    <s v="HK1741"/>
    <x v="0"/>
    <x v="1"/>
    <n v="81"/>
    <n v="2185"/>
    <n v="3412"/>
    <n v="34"/>
    <n v="12"/>
    <n v="2052"/>
    <n v="34.200000000000003"/>
  </r>
  <r>
    <d v="2024-02-01T00:00:00"/>
    <x v="1"/>
    <s v="0BM"/>
    <x v="1"/>
    <s v="ZONA BANANERA"/>
    <s v="LAAMALIA"/>
    <s v="HK1750"/>
    <x v="0"/>
    <x v="1"/>
    <n v="152"/>
    <n v="4450"/>
    <n v="6618"/>
    <n v="66"/>
    <n v="18"/>
    <n v="3978"/>
    <n v="66.3"/>
  </r>
  <r>
    <d v="2024-02-01T00:00:00"/>
    <x v="1"/>
    <s v="0BM"/>
    <x v="1"/>
    <s v="ZONA BANANERA"/>
    <s v="LAAMALIA"/>
    <s v="HK2065"/>
    <x v="0"/>
    <x v="1"/>
    <n v="128"/>
    <n v="3633"/>
    <n v="5612"/>
    <n v="56"/>
    <n v="12"/>
    <n v="3372"/>
    <n v="56.2"/>
  </r>
  <r>
    <d v="2024-02-01T00:00:00"/>
    <x v="1"/>
    <s v="0BM"/>
    <x v="1"/>
    <s v="ZONA BANANERA"/>
    <s v="LAAMALIA"/>
    <s v="HK2095"/>
    <x v="0"/>
    <x v="1"/>
    <n v="95"/>
    <n v="2744"/>
    <n v="3636"/>
    <n v="36"/>
    <n v="36"/>
    <n v="2196"/>
    <n v="36.6"/>
  </r>
  <r>
    <d v="2024-02-01T00:00:00"/>
    <x v="1"/>
    <s v="0BN"/>
    <x v="23"/>
    <s v="VILLANUEVA - CASANARE"/>
    <s v="VNU"/>
    <s v="HK1648"/>
    <x v="0"/>
    <x v="0"/>
    <n v="2"/>
    <n v="40"/>
    <n v="1"/>
    <n v="1"/>
    <m/>
    <n v="60"/>
    <n v="1"/>
  </r>
  <r>
    <d v="2024-02-01T00:00:00"/>
    <x v="1"/>
    <s v="0BN"/>
    <x v="23"/>
    <s v="VILLANUEVA - CASANARE"/>
    <s v="VNU"/>
    <s v="HK1994"/>
    <x v="0"/>
    <x v="0"/>
    <n v="9"/>
    <n v="100"/>
    <n v="3"/>
    <n v="3"/>
    <m/>
    <n v="180"/>
    <n v="3"/>
  </r>
  <r>
    <d v="2024-02-01T00:00:00"/>
    <x v="1"/>
    <s v="0BP"/>
    <x v="24"/>
    <s v="AGUAZUL"/>
    <s v="AGJ"/>
    <s v="HK4733"/>
    <x v="2"/>
    <x v="0"/>
    <n v="10"/>
    <n v="120"/>
    <n v="3"/>
    <n v="3"/>
    <m/>
    <n v="180"/>
    <n v="3"/>
  </r>
  <r>
    <d v="2024-02-01T00:00:00"/>
    <x v="1"/>
    <s v="0BR"/>
    <x v="2"/>
    <s v="APARTADO"/>
    <s v="LOSPLANES"/>
    <s v="HK2892"/>
    <x v="1"/>
    <x v="1"/>
    <n v="76"/>
    <n v="5508"/>
    <n v="44"/>
    <n v="44"/>
    <m/>
    <n v="2640"/>
    <n v="44"/>
  </r>
  <r>
    <d v="2024-02-01T00:00:00"/>
    <x v="1"/>
    <s v="0BR"/>
    <x v="2"/>
    <s v="APARTADO"/>
    <s v="LOSPLANES"/>
    <s v="HK4336"/>
    <x v="1"/>
    <x v="1"/>
    <n v="52"/>
    <n v="4021"/>
    <n v="27"/>
    <n v="27"/>
    <m/>
    <n v="1620"/>
    <n v="27"/>
  </r>
  <r>
    <d v="2024-02-01T00:00:00"/>
    <x v="1"/>
    <s v="0BR"/>
    <x v="2"/>
    <s v="APARTADO"/>
    <s v="LOSPLANES"/>
    <s v="HK4336"/>
    <x v="1"/>
    <x v="2"/>
    <n v="8"/>
    <n v="641"/>
    <n v="9"/>
    <n v="9"/>
    <m/>
    <n v="540"/>
    <n v="9"/>
  </r>
  <r>
    <d v="2024-02-01T00:00:00"/>
    <x v="1"/>
    <s v="0BR"/>
    <x v="2"/>
    <s v="APARTADO"/>
    <s v="LOSPLANES"/>
    <s v="HK4416"/>
    <x v="1"/>
    <x v="1"/>
    <n v="92"/>
    <n v="6952"/>
    <n v="44"/>
    <n v="44"/>
    <m/>
    <n v="2640"/>
    <n v="44"/>
  </r>
  <r>
    <d v="2024-02-01T00:00:00"/>
    <x v="1"/>
    <s v="0BR"/>
    <x v="2"/>
    <s v="APARTADO"/>
    <s v="LOSPLANES"/>
    <s v="HK4542"/>
    <x v="1"/>
    <x v="1"/>
    <n v="71"/>
    <n v="5412"/>
    <n v="39"/>
    <n v="39"/>
    <m/>
    <n v="2340"/>
    <n v="39"/>
  </r>
  <r>
    <d v="2024-02-01T00:00:00"/>
    <x v="1"/>
    <s v="0BR"/>
    <x v="2"/>
    <s v="APARTADO"/>
    <s v="LOSPLANES"/>
    <s v="HK4704"/>
    <x v="1"/>
    <x v="1"/>
    <n v="74"/>
    <n v="5285"/>
    <n v="38"/>
    <n v="38"/>
    <m/>
    <n v="2280"/>
    <n v="38"/>
  </r>
  <r>
    <d v="2024-02-01T00:00:00"/>
    <x v="1"/>
    <s v="0BR"/>
    <x v="2"/>
    <s v="APARTADO"/>
    <s v="LOSPLANES"/>
    <s v="HK4939"/>
    <x v="1"/>
    <x v="1"/>
    <n v="67"/>
    <n v="5068"/>
    <n v="33"/>
    <n v="33"/>
    <m/>
    <n v="1980"/>
    <n v="33"/>
  </r>
  <r>
    <d v="2024-02-01T00:00:00"/>
    <x v="1"/>
    <s v="0BR"/>
    <x v="2"/>
    <s v="APARTADO"/>
    <s v="LOSPLANES"/>
    <s v="HK5113"/>
    <x v="1"/>
    <x v="1"/>
    <n v="73"/>
    <n v="5736"/>
    <n v="38"/>
    <n v="38"/>
    <m/>
    <n v="2280"/>
    <n v="38"/>
  </r>
  <r>
    <d v="2024-02-01T00:00:00"/>
    <x v="1"/>
    <s v="0BR"/>
    <x v="2"/>
    <s v="APARTADO"/>
    <s v="LOSPLANES"/>
    <s v="HK5167"/>
    <x v="1"/>
    <x v="1"/>
    <n v="74"/>
    <n v="5666"/>
    <n v="38"/>
    <n v="38"/>
    <m/>
    <n v="2280"/>
    <n v="38"/>
  </r>
  <r>
    <d v="2024-02-01T00:00:00"/>
    <x v="1"/>
    <s v="0BR"/>
    <x v="2"/>
    <s v="APARTADO"/>
    <s v="LOSPLANES"/>
    <s v="HK5300"/>
    <x v="1"/>
    <x v="1"/>
    <n v="77"/>
    <n v="5832"/>
    <n v="39"/>
    <n v="39"/>
    <m/>
    <n v="2340"/>
    <n v="39"/>
  </r>
  <r>
    <d v="2024-02-01T00:00:00"/>
    <x v="1"/>
    <s v="0BR"/>
    <x v="2"/>
    <s v="APARTADO"/>
    <s v="LOSPLANES"/>
    <s v="HK5428"/>
    <x v="1"/>
    <x v="1"/>
    <n v="72"/>
    <n v="5445"/>
    <n v="37"/>
    <n v="37"/>
    <m/>
    <n v="2220"/>
    <n v="37"/>
  </r>
  <r>
    <d v="2024-02-01T00:00:00"/>
    <x v="1"/>
    <s v="0BR"/>
    <x v="2"/>
    <s v="CIENAGA"/>
    <s v="LACEIBA"/>
    <s v="HK1767"/>
    <x v="0"/>
    <x v="1"/>
    <n v="27"/>
    <n v="640"/>
    <n v="18"/>
    <n v="18"/>
    <m/>
    <n v="1080"/>
    <n v="18"/>
  </r>
  <r>
    <d v="2024-02-01T00:00:00"/>
    <x v="1"/>
    <s v="0BR"/>
    <x v="2"/>
    <s v="CIENAGA"/>
    <s v="LACEIBA"/>
    <s v="HK3631"/>
    <x v="0"/>
    <x v="1"/>
    <n v="80"/>
    <n v="2098"/>
    <n v="55"/>
    <n v="55"/>
    <m/>
    <n v="3300"/>
    <n v="55"/>
  </r>
  <r>
    <d v="2024-02-01T00:00:00"/>
    <x v="1"/>
    <s v="0BR"/>
    <x v="2"/>
    <s v="CIENAGA"/>
    <s v="LACEIBA"/>
    <s v="HK660"/>
    <x v="0"/>
    <x v="1"/>
    <n v="50"/>
    <n v="1205"/>
    <n v="36"/>
    <n v="36"/>
    <m/>
    <n v="2160"/>
    <n v="36"/>
  </r>
  <r>
    <d v="2024-02-01T00:00:00"/>
    <x v="1"/>
    <s v="0BR"/>
    <x v="2"/>
    <s v="TURBO"/>
    <s v="INDIRA"/>
    <s v="HK2892"/>
    <x v="1"/>
    <x v="1"/>
    <n v="9"/>
    <n v="720"/>
    <n v="5"/>
    <n v="5"/>
    <m/>
    <n v="300"/>
    <n v="5"/>
  </r>
  <r>
    <d v="2024-02-01T00:00:00"/>
    <x v="1"/>
    <s v="0BR"/>
    <x v="2"/>
    <s v="TURBO"/>
    <s v="INDIRA"/>
    <s v="HK4336"/>
    <x v="1"/>
    <x v="1"/>
    <n v="23"/>
    <n v="1797"/>
    <n v="10"/>
    <n v="10"/>
    <m/>
    <n v="600"/>
    <n v="10"/>
  </r>
  <r>
    <d v="2024-02-01T00:00:00"/>
    <x v="1"/>
    <s v="0BR"/>
    <x v="2"/>
    <s v="TURBO"/>
    <s v="INDIRA"/>
    <s v="HK4336"/>
    <x v="1"/>
    <x v="2"/>
    <n v="5"/>
    <n v="406"/>
    <n v="5"/>
    <n v="5"/>
    <m/>
    <n v="300"/>
    <n v="5"/>
  </r>
  <r>
    <d v="2024-02-01T00:00:00"/>
    <x v="1"/>
    <s v="0BR"/>
    <x v="2"/>
    <s v="TURBO"/>
    <s v="INDIRA"/>
    <s v="HK4416"/>
    <x v="1"/>
    <x v="1"/>
    <n v="6"/>
    <n v="480"/>
    <n v="3"/>
    <n v="3"/>
    <m/>
    <n v="180"/>
    <n v="3"/>
  </r>
  <r>
    <d v="2024-02-01T00:00:00"/>
    <x v="1"/>
    <s v="0BR"/>
    <x v="2"/>
    <s v="TURBO"/>
    <s v="INDIRA"/>
    <s v="HK4542"/>
    <x v="1"/>
    <x v="1"/>
    <n v="15"/>
    <n v="1150"/>
    <n v="8"/>
    <n v="8"/>
    <m/>
    <n v="480"/>
    <n v="8"/>
  </r>
  <r>
    <d v="2024-02-01T00:00:00"/>
    <x v="1"/>
    <s v="0BR"/>
    <x v="2"/>
    <s v="TURBO"/>
    <s v="INDIRA"/>
    <s v="HK4704"/>
    <x v="1"/>
    <x v="1"/>
    <n v="16"/>
    <n v="1202"/>
    <n v="7"/>
    <n v="7"/>
    <m/>
    <n v="420"/>
    <n v="7"/>
  </r>
  <r>
    <d v="2024-02-01T00:00:00"/>
    <x v="1"/>
    <s v="0BR"/>
    <x v="2"/>
    <s v="TURBO"/>
    <s v="INDIRA"/>
    <s v="HK4939"/>
    <x v="1"/>
    <x v="1"/>
    <n v="31"/>
    <n v="2415"/>
    <n v="15"/>
    <n v="15"/>
    <m/>
    <n v="900"/>
    <n v="15"/>
  </r>
  <r>
    <d v="2024-02-01T00:00:00"/>
    <x v="1"/>
    <s v="0BR"/>
    <x v="2"/>
    <s v="TURBO"/>
    <s v="INDIRA"/>
    <s v="HK5113"/>
    <x v="1"/>
    <x v="1"/>
    <n v="17"/>
    <n v="1347"/>
    <n v="9"/>
    <n v="9"/>
    <m/>
    <n v="540"/>
    <n v="9"/>
  </r>
  <r>
    <d v="2024-02-01T00:00:00"/>
    <x v="1"/>
    <s v="0BR"/>
    <x v="2"/>
    <s v="TURBO"/>
    <s v="INDIRA"/>
    <s v="HK5167"/>
    <x v="1"/>
    <x v="1"/>
    <n v="19"/>
    <n v="1520"/>
    <n v="8"/>
    <n v="8"/>
    <m/>
    <n v="480"/>
    <n v="8"/>
  </r>
  <r>
    <d v="2024-02-01T00:00:00"/>
    <x v="1"/>
    <s v="0BR"/>
    <x v="2"/>
    <s v="TURBO"/>
    <s v="INDIRA"/>
    <s v="HK5300"/>
    <x v="1"/>
    <x v="1"/>
    <n v="27"/>
    <n v="2153"/>
    <n v="12"/>
    <n v="12"/>
    <m/>
    <n v="720"/>
    <n v="12"/>
  </r>
  <r>
    <d v="2024-02-01T00:00:00"/>
    <x v="1"/>
    <s v="0BR"/>
    <x v="2"/>
    <s v="TURBO"/>
    <s v="INDIRA"/>
    <s v="HK5428"/>
    <x v="1"/>
    <x v="1"/>
    <n v="23"/>
    <n v="1840"/>
    <n v="12"/>
    <n v="12"/>
    <m/>
    <n v="720"/>
    <n v="12"/>
  </r>
  <r>
    <d v="2024-02-01T00:00:00"/>
    <x v="1"/>
    <s v="0BS"/>
    <x v="3"/>
    <s v="AGUACHICA"/>
    <s v="AGY"/>
    <s v="HK1198"/>
    <x v="0"/>
    <x v="3"/>
    <n v="72"/>
    <n v="1160"/>
    <n v="3048"/>
    <n v="30"/>
    <n v="48"/>
    <n v="1848"/>
    <n v="30.8"/>
  </r>
  <r>
    <d v="2024-02-01T00:00:00"/>
    <x v="1"/>
    <s v="0BT"/>
    <x v="4"/>
    <s v="CAREPA"/>
    <s v="LOSCEDROS"/>
    <s v="HK5224"/>
    <x v="1"/>
    <x v="1"/>
    <n v="87"/>
    <n v="4878"/>
    <n v="3642"/>
    <n v="36"/>
    <n v="42"/>
    <n v="2202"/>
    <n v="36.700000000000003"/>
  </r>
  <r>
    <d v="2024-02-01T00:00:00"/>
    <x v="1"/>
    <s v="0BT"/>
    <x v="4"/>
    <s v="CAREPA"/>
    <s v="LOSCEDROS"/>
    <s v="HK5249"/>
    <x v="1"/>
    <x v="1"/>
    <n v="74"/>
    <n v="4002"/>
    <n v="3500"/>
    <n v="35"/>
    <n v="0"/>
    <n v="2100"/>
    <n v="35"/>
  </r>
  <r>
    <d v="2024-02-01T00:00:00"/>
    <x v="1"/>
    <s v="0BT"/>
    <x v="4"/>
    <s v="CAREPA"/>
    <s v="LOSCEDROS"/>
    <s v="HK5269"/>
    <x v="1"/>
    <x v="1"/>
    <n v="81"/>
    <n v="4583"/>
    <n v="3936"/>
    <n v="39"/>
    <n v="36"/>
    <n v="2376"/>
    <n v="39.6"/>
  </r>
  <r>
    <d v="2024-02-01T00:00:00"/>
    <x v="1"/>
    <s v="0BT"/>
    <x v="4"/>
    <s v="CAREPA"/>
    <s v="LOSCEDROS"/>
    <s v="HK5270"/>
    <x v="1"/>
    <x v="1"/>
    <n v="82"/>
    <n v="4631"/>
    <n v="3648"/>
    <n v="36"/>
    <n v="48"/>
    <n v="2208"/>
    <n v="36.799999999999997"/>
  </r>
  <r>
    <d v="2024-02-01T00:00:00"/>
    <x v="1"/>
    <s v="0BT"/>
    <x v="4"/>
    <s v="CAREPA"/>
    <s v="LOSCEDROS"/>
    <s v="HK5311"/>
    <x v="1"/>
    <x v="1"/>
    <n v="92"/>
    <n v="5430"/>
    <n v="3712"/>
    <n v="37"/>
    <n v="12"/>
    <n v="2232"/>
    <n v="37.200000000000003"/>
  </r>
  <r>
    <d v="2024-02-01T00:00:00"/>
    <x v="1"/>
    <s v="0BT"/>
    <x v="4"/>
    <s v="CAREPA"/>
    <s v="LOSCEDROS"/>
    <s v="HK5332"/>
    <x v="1"/>
    <x v="1"/>
    <n v="75"/>
    <n v="4521"/>
    <n v="2930"/>
    <n v="29"/>
    <n v="30"/>
    <n v="1770"/>
    <n v="29.5"/>
  </r>
  <r>
    <d v="2024-02-01T00:00:00"/>
    <x v="1"/>
    <s v="0CC"/>
    <x v="5"/>
    <s v="FUENTE DE ORO"/>
    <s v="FUT"/>
    <s v="HK1723"/>
    <x v="0"/>
    <x v="2"/>
    <n v="42"/>
    <n v="464"/>
    <n v="1307"/>
    <n v="13"/>
    <n v="7"/>
    <n v="787"/>
    <n v="13.116666666666667"/>
  </r>
  <r>
    <d v="2024-02-01T00:00:00"/>
    <x v="1"/>
    <s v="0CC"/>
    <x v="5"/>
    <s v="FUENTE DE ORO"/>
    <s v="FUT"/>
    <s v="HK1723"/>
    <x v="0"/>
    <x v="4"/>
    <n v="11"/>
    <n v="125"/>
    <n v="2252"/>
    <n v="22"/>
    <n v="52"/>
    <n v="1372"/>
    <n v="22.866666666666667"/>
  </r>
  <r>
    <d v="2024-02-01T00:00:00"/>
    <x v="1"/>
    <s v="0CK"/>
    <x v="6"/>
    <s v="PUERTO LOPEZ"/>
    <s v="PLD"/>
    <s v="HK1364"/>
    <x v="0"/>
    <x v="0"/>
    <n v="3"/>
    <n v="265"/>
    <n v="850"/>
    <n v="85"/>
    <n v="0"/>
    <n v="5100"/>
    <n v="85"/>
  </r>
  <r>
    <d v="2024-02-01T00:00:00"/>
    <x v="1"/>
    <s v="0CK"/>
    <x v="6"/>
    <s v="PUERTO LOPEZ"/>
    <s v="PLD"/>
    <s v="HK1766"/>
    <x v="0"/>
    <x v="0"/>
    <n v="2"/>
    <n v="90"/>
    <n v="3"/>
    <n v="3"/>
    <m/>
    <n v="180"/>
    <n v="3"/>
  </r>
  <r>
    <d v="2024-02-01T00:00:00"/>
    <x v="1"/>
    <s v="0CK"/>
    <x v="6"/>
    <s v="PUERTO LOPEZ"/>
    <s v="PLD"/>
    <s v="HK2037"/>
    <x v="0"/>
    <x v="0"/>
    <n v="2"/>
    <n v="190"/>
    <n v="620"/>
    <n v="62"/>
    <n v="0"/>
    <n v="3720"/>
    <n v="62"/>
  </r>
  <r>
    <d v="2024-02-01T00:00:00"/>
    <x v="1"/>
    <s v="0CP"/>
    <x v="7"/>
    <s v="PURIFICACION"/>
    <s v="LAMARIA "/>
    <s v="HK383"/>
    <x v="2"/>
    <x v="0"/>
    <n v="81"/>
    <n v="988"/>
    <n v="2242"/>
    <n v="22"/>
    <n v="42"/>
    <n v="1362"/>
    <n v="22.7"/>
  </r>
  <r>
    <d v="2024-02-01T00:00:00"/>
    <x v="1"/>
    <s v="0CR"/>
    <x v="25"/>
    <s v="CIENAGA"/>
    <s v="LALUCHA"/>
    <s v="HK4014"/>
    <x v="7"/>
    <x v="1"/>
    <n v="58"/>
    <n v="3594"/>
    <n v="4348"/>
    <n v="43"/>
    <n v="48"/>
    <n v="2628"/>
    <n v="43.8"/>
  </r>
  <r>
    <d v="2024-02-01T00:00:00"/>
    <x v="1"/>
    <s v="0CR"/>
    <x v="25"/>
    <s v="CIENAGA"/>
    <s v="LALUCHA"/>
    <s v="HK4077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3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436"/>
    <x v="7"/>
    <x v="1"/>
    <n v="60"/>
    <n v="3902"/>
    <n v="5506"/>
    <n v="55"/>
    <n v="6"/>
    <n v="3306"/>
    <n v="55.1"/>
  </r>
  <r>
    <d v="2024-02-01T00:00:00"/>
    <x v="1"/>
    <s v="0CR"/>
    <x v="25"/>
    <s v="CIENAGA"/>
    <s v="LALUCHA"/>
    <s v="HK4952"/>
    <x v="7"/>
    <x v="1"/>
    <n v="0"/>
    <n v="0"/>
    <n v="506"/>
    <n v="50"/>
    <n v="6"/>
    <n v="3006"/>
    <n v="50.1"/>
  </r>
  <r>
    <d v="2024-02-01T00:00:00"/>
    <x v="1"/>
    <s v="0CR"/>
    <x v="25"/>
    <s v="CIENAGA"/>
    <s v="LALUCHA"/>
    <s v="HK496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085"/>
    <x v="7"/>
    <x v="1"/>
    <n v="65"/>
    <n v="3148"/>
    <n v="5824"/>
    <n v="58"/>
    <n v="24"/>
    <n v="3504"/>
    <n v="58.4"/>
  </r>
  <r>
    <d v="2024-02-01T00:00:00"/>
    <x v="1"/>
    <s v="0CR"/>
    <x v="25"/>
    <s v="CIENAGA"/>
    <s v="LALUCHA"/>
    <s v="HK5106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177"/>
    <x v="7"/>
    <x v="1"/>
    <n v="40"/>
    <n v="3351"/>
    <n v="3724"/>
    <n v="37"/>
    <n v="24"/>
    <n v="2244"/>
    <n v="37.4"/>
  </r>
  <r>
    <d v="2024-02-01T00:00:00"/>
    <x v="1"/>
    <s v="0CW"/>
    <x v="9"/>
    <s v="CUMARAL"/>
    <s v="CMR(PISTA LA MARIA) "/>
    <s v="HK1525"/>
    <x v="0"/>
    <x v="0"/>
    <n v="3"/>
    <n v="55"/>
    <n v="100"/>
    <n v="10"/>
    <n v="0"/>
    <n v="600"/>
    <n v="10"/>
  </r>
  <r>
    <d v="2024-02-01T00:00:00"/>
    <x v="1"/>
    <s v="0CW"/>
    <x v="9"/>
    <s v="CUMARAL"/>
    <s v="CMR(PISTA LA MARIA) "/>
    <s v="HK1525"/>
    <x v="0"/>
    <x v="0"/>
    <n v="112"/>
    <n v="2435"/>
    <n v="4210"/>
    <n v="42"/>
    <n v="10"/>
    <n v="2530"/>
    <n v="42.166666666666664"/>
  </r>
  <r>
    <d v="2024-02-01T00:00:00"/>
    <x v="1"/>
    <s v="0CW"/>
    <x v="9"/>
    <s v="CUMARAL"/>
    <s v="CMR(PISTA LA MARIA) "/>
    <s v="HK1525"/>
    <x v="0"/>
    <x v="5"/>
    <n v="69"/>
    <n v="1465"/>
    <n v="2630"/>
    <n v="26"/>
    <n v="30"/>
    <n v="1590"/>
    <n v="26.5"/>
  </r>
  <r>
    <d v="2024-02-01T00:00:00"/>
    <x v="1"/>
    <s v="0DD"/>
    <x v="10"/>
    <s v="ALVARADO"/>
    <s v="AGB"/>
    <s v="HK732"/>
    <x v="2"/>
    <x v="0"/>
    <n v="4"/>
    <n v="25"/>
    <n v="100"/>
    <n v="10"/>
    <n v="0"/>
    <n v="600"/>
    <n v="10"/>
  </r>
  <r>
    <d v="2024-02-01T00:00:00"/>
    <x v="1"/>
    <s v="0DD"/>
    <x v="10"/>
    <s v="ALVARADO"/>
    <s v="CAT"/>
    <s v="HK1680"/>
    <x v="2"/>
    <x v="0"/>
    <n v="2"/>
    <n v="12.5"/>
    <n v="30"/>
    <n v="30"/>
    <m/>
    <n v="1800"/>
    <n v="30"/>
  </r>
  <r>
    <d v="2024-02-01T00:00:00"/>
    <x v="1"/>
    <s v="0DD"/>
    <x v="10"/>
    <s v="ALVARADO"/>
    <s v="CAT"/>
    <s v="HK732"/>
    <x v="2"/>
    <x v="0"/>
    <n v="2"/>
    <n v="12.5"/>
    <n v="30"/>
    <n v="30"/>
    <m/>
    <n v="1800"/>
    <n v="30"/>
  </r>
  <r>
    <d v="2024-02-01T00:00:00"/>
    <x v="1"/>
    <s v="0DD"/>
    <x v="10"/>
    <s v="CAMPOALEGRE"/>
    <s v="CUM"/>
    <s v="HK1290"/>
    <x v="2"/>
    <x v="0"/>
    <n v="16"/>
    <n v="100"/>
    <n v="400"/>
    <n v="40"/>
    <n v="0"/>
    <n v="2400"/>
    <n v="40"/>
  </r>
  <r>
    <d v="2024-02-01T00:00:00"/>
    <x v="1"/>
    <s v="0DD"/>
    <x v="10"/>
    <s v="CAMPOALEGRE"/>
    <s v="ELH"/>
    <s v="HK1290"/>
    <x v="2"/>
    <x v="0"/>
    <n v="20"/>
    <n v="125"/>
    <n v="500"/>
    <n v="50"/>
    <n v="0"/>
    <n v="3000"/>
    <n v="50"/>
  </r>
  <r>
    <d v="2024-02-01T00:00:00"/>
    <x v="1"/>
    <s v="0DD"/>
    <x v="10"/>
    <s v="EL ESPINAL"/>
    <s v="ABT"/>
    <s v="HK1785"/>
    <x v="2"/>
    <x v="0"/>
    <n v="4"/>
    <n v="25"/>
    <n v="100"/>
    <n v="10"/>
    <n v="0"/>
    <n v="600"/>
    <n v="10"/>
  </r>
  <r>
    <d v="2024-02-01T00:00:00"/>
    <x v="1"/>
    <s v="0DD"/>
    <x v="10"/>
    <s v="EL ESPINAL"/>
    <s v="ABT"/>
    <s v="HK732"/>
    <x v="2"/>
    <x v="0"/>
    <n v="4"/>
    <n v="25"/>
    <n v="100"/>
    <n v="10"/>
    <n v="0"/>
    <n v="600"/>
    <n v="10"/>
  </r>
  <r>
    <d v="2024-02-01T00:00:00"/>
    <x v="1"/>
    <s v="0DD"/>
    <x v="10"/>
    <s v="EL ESPINAL"/>
    <s v="AGB"/>
    <s v="HK1325"/>
    <x v="2"/>
    <x v="0"/>
    <n v="16"/>
    <n v="100"/>
    <n v="400"/>
    <n v="40"/>
    <n v="0"/>
    <n v="2400"/>
    <n v="40"/>
  </r>
  <r>
    <d v="2024-02-01T00:00:00"/>
    <x v="1"/>
    <s v="0DD"/>
    <x v="10"/>
    <s v="EL ESPINAL"/>
    <s v="AGB"/>
    <s v="HK1781"/>
    <x v="2"/>
    <x v="0"/>
    <n v="12"/>
    <n v="75"/>
    <n v="300"/>
    <n v="30"/>
    <n v="0"/>
    <n v="1800"/>
    <n v="30"/>
  </r>
  <r>
    <d v="2024-02-01T00:00:00"/>
    <x v="1"/>
    <s v="0DD"/>
    <x v="10"/>
    <s v="EL ESPINAL"/>
    <s v="AGB"/>
    <s v="HK419"/>
    <x v="2"/>
    <x v="0"/>
    <n v="32"/>
    <n v="200"/>
    <n v="800"/>
    <n v="80"/>
    <n v="0"/>
    <n v="4800"/>
    <n v="80"/>
  </r>
  <r>
    <d v="2024-02-01T00:00:00"/>
    <x v="1"/>
    <s v="0DD"/>
    <x v="10"/>
    <s v="EL ESPINAL"/>
    <s v="CHA"/>
    <s v="HK1325"/>
    <x v="2"/>
    <x v="0"/>
    <n v="4"/>
    <n v="25"/>
    <n v="100"/>
    <n v="10"/>
    <n v="0"/>
    <n v="600"/>
    <n v="10"/>
  </r>
  <r>
    <d v="2024-02-01T00:00:00"/>
    <x v="1"/>
    <s v="0DD"/>
    <x v="10"/>
    <s v="GUAMO"/>
    <s v="LAA"/>
    <s v="HK1325"/>
    <x v="2"/>
    <x v="0"/>
    <n v="16"/>
    <n v="100"/>
    <n v="400"/>
    <n v="40"/>
    <n v="0"/>
    <n v="2400"/>
    <n v="40"/>
  </r>
  <r>
    <d v="2024-02-01T00:00:00"/>
    <x v="1"/>
    <s v="0DD"/>
    <x v="10"/>
    <s v="GUAMO"/>
    <s v="LAA"/>
    <s v="HK1781"/>
    <x v="2"/>
    <x v="0"/>
    <n v="18"/>
    <n v="112.5"/>
    <n v="430"/>
    <n v="43"/>
    <n v="0"/>
    <n v="2580"/>
    <n v="43"/>
  </r>
  <r>
    <d v="2024-02-01T00:00:00"/>
    <x v="1"/>
    <s v="0DD"/>
    <x v="10"/>
    <s v="GUAMO"/>
    <s v="LAA"/>
    <s v="HK419"/>
    <x v="2"/>
    <x v="0"/>
    <n v="4"/>
    <n v="25"/>
    <n v="100"/>
    <n v="10"/>
    <n v="0"/>
    <n v="600"/>
    <n v="10"/>
  </r>
  <r>
    <d v="2024-02-01T00:00:00"/>
    <x v="1"/>
    <s v="0DD"/>
    <x v="10"/>
    <s v="IBAGUE"/>
    <s v="ECB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EET"/>
    <s v="HK1680"/>
    <x v="2"/>
    <x v="0"/>
    <n v="8"/>
    <n v="50"/>
    <n v="200"/>
    <n v="20"/>
    <n v="0"/>
    <n v="1200"/>
    <n v="20"/>
  </r>
  <r>
    <d v="2024-02-01T00:00:00"/>
    <x v="1"/>
    <s v="0DD"/>
    <x v="10"/>
    <s v="IBAGUE"/>
    <s v="EE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EET"/>
    <s v="HK732"/>
    <x v="2"/>
    <x v="0"/>
    <n v="20"/>
    <n v="125"/>
    <n v="500"/>
    <n v="50"/>
    <n v="0"/>
    <n v="3000"/>
    <n v="50"/>
  </r>
  <r>
    <d v="2024-02-01T00:00:00"/>
    <x v="1"/>
    <s v="0DD"/>
    <x v="10"/>
    <s v="IBAGUE"/>
    <s v="EPR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1785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PPT"/>
    <s v="HK1680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732"/>
    <x v="2"/>
    <x v="0"/>
    <n v="4"/>
    <n v="25"/>
    <n v="100"/>
    <n v="10"/>
    <n v="0"/>
    <n v="600"/>
    <n v="10"/>
  </r>
  <r>
    <d v="2024-02-01T00:00:00"/>
    <x v="1"/>
    <s v="0DD"/>
    <x v="10"/>
    <s v="IBAGUE"/>
    <s v="RGR"/>
    <s v="HK1680"/>
    <x v="2"/>
    <x v="0"/>
    <n v="2"/>
    <n v="12.5"/>
    <n v="30"/>
    <n v="30"/>
    <m/>
    <n v="1800"/>
    <n v="30"/>
  </r>
  <r>
    <d v="2024-02-01T00:00:00"/>
    <x v="1"/>
    <s v="0DD"/>
    <x v="10"/>
    <s v="IBAGUE"/>
    <s v="RGR"/>
    <s v="HK1785"/>
    <x v="2"/>
    <x v="0"/>
    <n v="24"/>
    <n v="150"/>
    <n v="600"/>
    <n v="60"/>
    <n v="0"/>
    <n v="3600"/>
    <n v="60"/>
  </r>
  <r>
    <d v="2024-02-01T00:00:00"/>
    <x v="1"/>
    <s v="0DD"/>
    <x v="10"/>
    <s v="IBAGUE"/>
    <s v="RGR"/>
    <s v="HK732"/>
    <x v="2"/>
    <x v="0"/>
    <n v="6"/>
    <n v="37.5"/>
    <n v="130"/>
    <n v="13"/>
    <n v="0"/>
    <n v="780"/>
    <n v="13"/>
  </r>
  <r>
    <d v="2024-02-01T00:00:00"/>
    <x v="1"/>
    <s v="0DD"/>
    <x v="10"/>
    <s v="PALERMO"/>
    <s v="GUN"/>
    <s v="HK1290"/>
    <x v="2"/>
    <x v="0"/>
    <n v="12"/>
    <n v="75"/>
    <n v="300"/>
    <n v="30"/>
    <n v="0"/>
    <n v="1800"/>
    <n v="30"/>
  </r>
  <r>
    <d v="2024-02-01T00:00:00"/>
    <x v="1"/>
    <s v="0DD"/>
    <x v="10"/>
    <s v="PALERMO"/>
    <s v="JUN"/>
    <s v="HK1290"/>
    <x v="2"/>
    <x v="0"/>
    <n v="24"/>
    <n v="150"/>
    <n v="600"/>
    <n v="60"/>
    <n v="0"/>
    <n v="3600"/>
    <n v="60"/>
  </r>
  <r>
    <d v="2024-02-01T00:00:00"/>
    <x v="1"/>
    <s v="0DD"/>
    <x v="10"/>
    <s v="PIEDRAS"/>
    <s v="PRA "/>
    <s v="HK1785"/>
    <x v="2"/>
    <x v="0"/>
    <n v="2"/>
    <n v="12.5"/>
    <n v="30"/>
    <n v="30"/>
    <m/>
    <n v="1800"/>
    <n v="30"/>
  </r>
  <r>
    <d v="2024-02-01T00:00:00"/>
    <x v="1"/>
    <s v="0DD"/>
    <x v="10"/>
    <s v="PIEDRAS"/>
    <s v="SAM"/>
    <s v="HK1680"/>
    <x v="2"/>
    <x v="0"/>
    <n v="4"/>
    <n v="25"/>
    <n v="100"/>
    <n v="10"/>
    <n v="0"/>
    <n v="600"/>
    <n v="10"/>
  </r>
  <r>
    <d v="2024-02-01T00:00:00"/>
    <x v="1"/>
    <s v="0DD"/>
    <x v="10"/>
    <s v="PIEDRAS"/>
    <s v="SAM"/>
    <s v="HK1785"/>
    <x v="2"/>
    <x v="0"/>
    <n v="4"/>
    <n v="25"/>
    <n v="100"/>
    <n v="10"/>
    <n v="0"/>
    <n v="600"/>
    <n v="10"/>
  </r>
  <r>
    <d v="2024-02-01T00:00:00"/>
    <x v="1"/>
    <s v="0DD"/>
    <x v="10"/>
    <s v="PIEDRAS"/>
    <s v="SJT"/>
    <s v="HK732"/>
    <x v="2"/>
    <x v="0"/>
    <n v="2"/>
    <n v="12.5"/>
    <n v="30"/>
    <n v="30"/>
    <m/>
    <n v="1800"/>
    <n v="30"/>
  </r>
  <r>
    <d v="2024-02-01T00:00:00"/>
    <x v="1"/>
    <s v="0DD"/>
    <x v="10"/>
    <s v="TELLO"/>
    <s v="TLO"/>
    <s v="HK1290"/>
    <x v="2"/>
    <x v="0"/>
    <n v="16"/>
    <n v="100"/>
    <n v="400"/>
    <n v="40"/>
    <n v="0"/>
    <n v="2400"/>
    <n v="40"/>
  </r>
  <r>
    <d v="2024-02-01T00:00:00"/>
    <x v="1"/>
    <s v="0DD"/>
    <x v="10"/>
    <s v="TESALIA"/>
    <s v="TSI"/>
    <s v="HK1290"/>
    <x v="2"/>
    <x v="0"/>
    <n v="2"/>
    <n v="12.5"/>
    <n v="30"/>
    <n v="30"/>
    <m/>
    <n v="1800"/>
    <n v="30"/>
  </r>
  <r>
    <d v="2024-02-01T00:00:00"/>
    <x v="1"/>
    <s v="0DD"/>
    <x v="10"/>
    <s v="VENADILLO"/>
    <s v="BOL"/>
    <s v="HK1680"/>
    <x v="2"/>
    <x v="0"/>
    <n v="38"/>
    <n v="237.5"/>
    <n v="930"/>
    <n v="93"/>
    <n v="0"/>
    <n v="5580"/>
    <n v="93"/>
  </r>
  <r>
    <d v="2024-02-01T00:00:00"/>
    <x v="1"/>
    <s v="0DD"/>
    <x v="10"/>
    <s v="VENADILLO"/>
    <s v="BOL"/>
    <s v="HK732"/>
    <x v="2"/>
    <x v="0"/>
    <n v="2"/>
    <n v="12.5"/>
    <n v="30"/>
    <n v="30"/>
    <m/>
    <n v="1800"/>
    <n v="30"/>
  </r>
  <r>
    <d v="2024-02-01T00:00:00"/>
    <x v="1"/>
    <s v="0DH"/>
    <x v="26"/>
    <s v="YOPAL"/>
    <s v="ARAGUANEY"/>
    <s v="HK1266"/>
    <x v="2"/>
    <x v="0"/>
    <n v="0"/>
    <n v="0"/>
    <n v="0"/>
    <n v="0"/>
    <m/>
    <n v="0"/>
    <n v="0"/>
  </r>
  <r>
    <d v="2024-02-01T00:00:00"/>
    <x v="1"/>
    <s v="0DH"/>
    <x v="26"/>
    <s v="YOPAL"/>
    <s v="ARAGUANEY"/>
    <s v="HK2014"/>
    <x v="0"/>
    <x v="0"/>
    <n v="0"/>
    <n v="0"/>
    <n v="0"/>
    <n v="0"/>
    <m/>
    <n v="0"/>
    <n v="0"/>
  </r>
  <r>
    <d v="2024-02-01T00:00:00"/>
    <x v="1"/>
    <s v="0DH"/>
    <x v="26"/>
    <s v="YOPAL"/>
    <s v="ARAGUANEY"/>
    <s v="HK2096"/>
    <x v="0"/>
    <x v="0"/>
    <n v="0"/>
    <n v="0"/>
    <n v="0"/>
    <n v="0"/>
    <m/>
    <n v="0"/>
    <n v="0"/>
  </r>
  <r>
    <d v="2024-02-01T00:00:00"/>
    <x v="1"/>
    <s v="0DL"/>
    <x v="11"/>
    <s v="MANI"/>
    <s v="SKDL"/>
    <s v="HK1970"/>
    <x v="0"/>
    <x v="0"/>
    <n v="13"/>
    <n v="1440"/>
    <n v="24"/>
    <n v="24"/>
    <m/>
    <n v="1440"/>
    <n v="24"/>
  </r>
  <r>
    <d v="2024-02-01T00:00:00"/>
    <x v="1"/>
    <s v="0DL"/>
    <x v="11"/>
    <s v="MANI"/>
    <s v="SKDL"/>
    <s v="HK5403"/>
    <x v="3"/>
    <x v="0"/>
    <n v="2"/>
    <n v="350"/>
    <n v="550"/>
    <n v="55"/>
    <n v="0"/>
    <n v="3300"/>
    <n v="55"/>
  </r>
  <r>
    <d v="2024-02-01T00:00:00"/>
    <x v="1"/>
    <s v="0DL"/>
    <x v="11"/>
    <s v="PUERTO LOPEZ"/>
    <s v="SQNP"/>
    <s v="HK1535"/>
    <x v="0"/>
    <x v="0"/>
    <n v="9"/>
    <n v="750"/>
    <n v="2230"/>
    <n v="22"/>
    <n v="30"/>
    <n v="1350"/>
    <n v="22.5"/>
  </r>
  <r>
    <d v="2024-02-01T00:00:00"/>
    <x v="1"/>
    <s v="0DL"/>
    <x v="11"/>
    <s v="PUERTO LOPEZ"/>
    <s v="SQNP"/>
    <s v="HK1639"/>
    <x v="0"/>
    <x v="0"/>
    <n v="4"/>
    <n v="450"/>
    <n v="730"/>
    <n v="73"/>
    <n v="0"/>
    <n v="4380"/>
    <n v="73"/>
  </r>
  <r>
    <d v="2024-02-01T00:00:00"/>
    <x v="1"/>
    <s v="0DP"/>
    <x v="12"/>
    <s v="ARAUCA - MUNICIPIO"/>
    <s v="LOSGAVANES"/>
    <s v="HK2466"/>
    <x v="0"/>
    <x v="0"/>
    <n v="0"/>
    <n v="0"/>
    <n v="0"/>
    <n v="0"/>
    <m/>
    <n v="0"/>
    <n v="0"/>
  </r>
  <r>
    <d v="2024-02-01T00:00:00"/>
    <x v="1"/>
    <s v="0DR"/>
    <x v="13"/>
    <s v="VILLAVICENCIO"/>
    <s v="NUEVACANAIMA"/>
    <s v="HK1684"/>
    <x v="2"/>
    <x v="0"/>
    <n v="131"/>
    <n v="1833"/>
    <n v="33"/>
    <n v="33"/>
    <m/>
    <n v="1980"/>
    <n v="33"/>
  </r>
  <r>
    <d v="2024-02-01T00:00:00"/>
    <x v="1"/>
    <s v="0DT"/>
    <x v="27"/>
    <s v="PUERTO LOPEZ"/>
    <s v="SQZM"/>
    <s v="HK1652"/>
    <x v="0"/>
    <x v="0"/>
    <n v="11"/>
    <n v="320"/>
    <n v="8"/>
    <n v="8"/>
    <m/>
    <n v="480"/>
    <n v="8"/>
  </r>
  <r>
    <d v="2024-02-01T00:00:00"/>
    <x v="1"/>
    <s v="0DU"/>
    <x v="14"/>
    <s v="VILLAVICENCIO"/>
    <s v="9AV"/>
    <s v="HK1739"/>
    <x v="0"/>
    <x v="0"/>
    <n v="34"/>
    <n v="454"/>
    <n v="135"/>
    <n v="13"/>
    <n v="5"/>
    <n v="785"/>
    <n v="13.083333333333334"/>
  </r>
  <r>
    <d v="2024-02-01T00:00:00"/>
    <x v="1"/>
    <s v="0DU"/>
    <x v="14"/>
    <s v="VILLAVICENCIO"/>
    <s v="9AV"/>
    <s v="HK2319"/>
    <x v="0"/>
    <x v="0"/>
    <n v="27"/>
    <n v="355"/>
    <n v="11"/>
    <n v="11"/>
    <m/>
    <n v="660"/>
    <n v="11"/>
  </r>
  <r>
    <d v="2024-02-01T00:00:00"/>
    <x v="1"/>
    <s v="0DX"/>
    <x v="15"/>
    <s v="NUNCHIA"/>
    <s v="NUT"/>
    <s v="HK1784"/>
    <x v="2"/>
    <x v="0"/>
    <n v="160"/>
    <n v="2400"/>
    <n v="60"/>
    <n v="60"/>
    <m/>
    <n v="3600"/>
    <n v="60"/>
  </r>
  <r>
    <d v="2024-02-01T00:00:00"/>
    <x v="1"/>
    <s v="0DX"/>
    <x v="15"/>
    <s v="VILLANUEVA - CASANARE"/>
    <s v="9AO"/>
    <s v="HK1136"/>
    <x v="2"/>
    <x v="0"/>
    <n v="12"/>
    <n v="172"/>
    <n v="43"/>
    <n v="43"/>
    <m/>
    <n v="2580"/>
    <n v="43"/>
  </r>
  <r>
    <d v="2024-02-01T00:00:00"/>
    <x v="1"/>
    <s v="0DX"/>
    <x v="15"/>
    <s v="VILLANUEVA - CASANARE"/>
    <s v="9AO"/>
    <s v="HK673"/>
    <x v="2"/>
    <x v="0"/>
    <n v="24"/>
    <n v="360"/>
    <n v="9"/>
    <n v="9"/>
    <m/>
    <n v="540"/>
    <n v="9"/>
  </r>
  <r>
    <d v="2024-02-01T00:00:00"/>
    <x v="1"/>
    <s v="0DX"/>
    <x v="15"/>
    <s v="VILLANUEVA - CASANARE"/>
    <s v="9AO"/>
    <s v="HK946"/>
    <x v="2"/>
    <x v="0"/>
    <n v="53"/>
    <n v="800"/>
    <n v="20"/>
    <n v="20"/>
    <m/>
    <n v="1200"/>
    <n v="20"/>
  </r>
  <r>
    <d v="2024-02-01T00:00:00"/>
    <x v="1"/>
    <s v="0DX"/>
    <x v="15"/>
    <s v="YOPAL"/>
    <s v="BUO"/>
    <s v="HK616"/>
    <x v="2"/>
    <x v="0"/>
    <n v="18"/>
    <n v="280"/>
    <n v="7"/>
    <n v="7"/>
    <m/>
    <n v="420"/>
    <n v="7"/>
  </r>
  <r>
    <d v="2024-02-01T00:00:00"/>
    <x v="1"/>
    <s v="0DY"/>
    <x v="16"/>
    <s v="LERIDA"/>
    <s v="9IDY"/>
    <s v="HK1674"/>
    <x v="2"/>
    <x v="0"/>
    <n v="38"/>
    <n v="380"/>
    <n v="1520"/>
    <n v="15"/>
    <n v="20"/>
    <n v="920"/>
    <n v="15.333333333333334"/>
  </r>
  <r>
    <d v="2024-02-01T00:00:00"/>
    <x v="1"/>
    <s v="0EN"/>
    <x v="16"/>
    <s v="PAZ DE ARIPORO"/>
    <s v="LAFORTALEZA"/>
    <s v="HK1837"/>
    <x v="0"/>
    <x v="0"/>
    <n v="1"/>
    <n v="40"/>
    <n v="210"/>
    <n v="21"/>
    <n v="0"/>
    <n v="1260"/>
    <n v="21"/>
  </r>
  <r>
    <d v="2024-02-01T00:00:00"/>
    <x v="1"/>
    <s v="0ET"/>
    <x v="18"/>
    <s v="CANDELARIA"/>
    <s v="LAESMERALDA"/>
    <s v="HK5218"/>
    <x v="4"/>
    <x v="7"/>
    <n v="32"/>
    <n v="764"/>
    <n v="2536"/>
    <n v="25"/>
    <n v="36"/>
    <n v="1536"/>
    <n v="25.6"/>
  </r>
  <r>
    <d v="2024-02-01T00:00:00"/>
    <x v="1"/>
    <s v="0ET"/>
    <x v="18"/>
    <s v="CANDELARIA"/>
    <s v="LAESMERALDA"/>
    <s v="HK5336"/>
    <x v="4"/>
    <x v="7"/>
    <n v="71"/>
    <n v="1351"/>
    <n v="4518"/>
    <n v="45"/>
    <n v="18"/>
    <n v="2718"/>
    <n v="45.3"/>
  </r>
  <r>
    <d v="2024-02-01T00:00:00"/>
    <x v="1"/>
    <s v="0EV"/>
    <x v="19"/>
    <s v="APARTADO"/>
    <s v="7KK"/>
    <s v="HK5380"/>
    <x v="5"/>
    <x v="1"/>
    <n v="3"/>
    <n v="208"/>
    <n v="2"/>
    <n v="2"/>
    <m/>
    <n v="120"/>
    <n v="2"/>
  </r>
  <r>
    <d v="2024-02-01T00:00:00"/>
    <x v="1"/>
    <s v="0EV"/>
    <x v="19"/>
    <s v="APARTADO"/>
    <s v="7KK"/>
    <s v="HK5381"/>
    <x v="5"/>
    <x v="1"/>
    <n v="97"/>
    <n v="6265"/>
    <n v="478"/>
    <n v="47"/>
    <n v="8"/>
    <n v="2828"/>
    <n v="47.133333333333333"/>
  </r>
  <r>
    <d v="2024-02-01T00:00:00"/>
    <x v="1"/>
    <s v="0EV"/>
    <x v="19"/>
    <s v="APARTADO"/>
    <s v="7KK"/>
    <s v="HK5384"/>
    <x v="5"/>
    <x v="1"/>
    <n v="109"/>
    <n v="7535"/>
    <n v="556"/>
    <n v="55"/>
    <n v="6"/>
    <n v="3306"/>
    <n v="55.1"/>
  </r>
  <r>
    <d v="2024-02-01T00:00:00"/>
    <x v="1"/>
    <s v="0EV"/>
    <x v="19"/>
    <s v="APARTADO"/>
    <s v="7KK"/>
    <s v="HK5385"/>
    <x v="5"/>
    <x v="1"/>
    <n v="388"/>
    <n v="27568"/>
    <n v="197"/>
    <n v="19"/>
    <n v="7"/>
    <n v="1147"/>
    <n v="19.116666666666667"/>
  </r>
  <r>
    <d v="2024-02-01T00:00:00"/>
    <x v="1"/>
    <s v="0EV"/>
    <x v="19"/>
    <s v="APARTADO"/>
    <s v="7KK"/>
    <s v="HK5386"/>
    <x v="5"/>
    <x v="1"/>
    <n v="97"/>
    <n v="7023"/>
    <n v="505"/>
    <n v="50"/>
    <n v="5"/>
    <n v="3005"/>
    <n v="50.083333333333336"/>
  </r>
  <r>
    <d v="2024-02-01T00:00:00"/>
    <x v="1"/>
    <s v="0EV"/>
    <x v="19"/>
    <s v="APARTADO"/>
    <s v="7KK"/>
    <s v="HK5387"/>
    <x v="5"/>
    <x v="1"/>
    <n v="82"/>
    <n v="6537"/>
    <n v="411"/>
    <n v="41"/>
    <n v="1"/>
    <n v="2461"/>
    <n v="41.016666666666666"/>
  </r>
  <r>
    <d v="2024-02-01T00:00:00"/>
    <x v="1"/>
    <s v="0EW"/>
    <x v="28"/>
    <s v="ANSERMANUEVO"/>
    <s v="SKDA"/>
    <s v="HK5356"/>
    <x v="8"/>
    <x v="7"/>
    <n v="2"/>
    <n v="57"/>
    <n v="117"/>
    <n v="11"/>
    <n v="7"/>
    <n v="667"/>
    <n v="11.116666666666667"/>
  </r>
  <r>
    <d v="2024-02-01T00:00:00"/>
    <x v="1"/>
    <s v="0EW"/>
    <x v="28"/>
    <s v="ANSERMANUEVO"/>
    <s v="SKDA"/>
    <s v="HK5359"/>
    <x v="8"/>
    <x v="7"/>
    <n v="1"/>
    <n v="45"/>
    <n v="101"/>
    <n v="10"/>
    <n v="1"/>
    <n v="601"/>
    <n v="10.016666666666667"/>
  </r>
  <r>
    <d v="2024-02-01T00:00:00"/>
    <x v="1"/>
    <s v="0EW"/>
    <x v="28"/>
    <s v="ANSERMANUEVO"/>
    <s v="SQGD"/>
    <s v="HK5356"/>
    <x v="8"/>
    <x v="7"/>
    <n v="1"/>
    <n v="22"/>
    <n v="11"/>
    <n v="11"/>
    <m/>
    <n v="660"/>
    <n v="11"/>
  </r>
  <r>
    <d v="2024-02-01T00:00:00"/>
    <x v="1"/>
    <s v="0EW"/>
    <x v="28"/>
    <s v="BALBOA"/>
    <s v="SKDA"/>
    <s v="HK5356"/>
    <x v="8"/>
    <x v="7"/>
    <n v="7"/>
    <n v="129"/>
    <n v="251"/>
    <n v="25"/>
    <n v="1"/>
    <n v="1501"/>
    <n v="25.016666666666666"/>
  </r>
  <r>
    <d v="2024-02-01T00:00:00"/>
    <x v="1"/>
    <s v="0EW"/>
    <x v="28"/>
    <s v="BALBOA"/>
    <s v="SKDA"/>
    <s v="HK5359"/>
    <x v="8"/>
    <x v="7"/>
    <n v="3"/>
    <n v="54"/>
    <n v="166"/>
    <n v="16"/>
    <n v="6"/>
    <n v="966"/>
    <n v="16.100000000000001"/>
  </r>
  <r>
    <d v="2024-02-01T00:00:00"/>
    <x v="1"/>
    <s v="0EW"/>
    <x v="28"/>
    <s v="BALBOA"/>
    <s v="SQGD"/>
    <s v="HK5207"/>
    <x v="8"/>
    <x v="7"/>
    <n v="1"/>
    <n v="29"/>
    <n v="13"/>
    <n v="13"/>
    <m/>
    <n v="780"/>
    <n v="13"/>
  </r>
  <r>
    <d v="2024-02-01T00:00:00"/>
    <x v="1"/>
    <s v="0EW"/>
    <x v="28"/>
    <s v="BUGALAGRANDE"/>
    <s v="SQGD"/>
    <s v="HK5359"/>
    <x v="8"/>
    <x v="7"/>
    <n v="4"/>
    <n v="72"/>
    <n v="5"/>
    <n v="5"/>
    <m/>
    <n v="300"/>
    <n v="5"/>
  </r>
  <r>
    <d v="2024-02-01T00:00:00"/>
    <x v="1"/>
    <s v="0EW"/>
    <x v="28"/>
    <s v="CARTAGO"/>
    <s v="SKDA"/>
    <s v="HK5359"/>
    <x v="8"/>
    <x v="7"/>
    <n v="1"/>
    <n v="32"/>
    <n v="59"/>
    <n v="59"/>
    <m/>
    <n v="3540"/>
    <n v="59"/>
  </r>
  <r>
    <d v="2024-02-01T00:00:00"/>
    <x v="1"/>
    <s v="0EW"/>
    <x v="28"/>
    <s v="CARTAGO"/>
    <s v="SQGD"/>
    <s v="HK5356"/>
    <x v="8"/>
    <x v="7"/>
    <n v="7"/>
    <n v="282"/>
    <n v="532"/>
    <n v="53"/>
    <n v="2"/>
    <n v="3182"/>
    <n v="53.033333333333331"/>
  </r>
  <r>
    <d v="2024-02-01T00:00:00"/>
    <x v="1"/>
    <s v="0EW"/>
    <x v="28"/>
    <s v="CARTAGO"/>
    <s v="SQGD"/>
    <s v="HK5359"/>
    <x v="8"/>
    <x v="7"/>
    <n v="13"/>
    <n v="338"/>
    <n v="635"/>
    <n v="63"/>
    <n v="5"/>
    <n v="3785"/>
    <n v="63.083333333333336"/>
  </r>
  <r>
    <d v="2024-02-01T00:00:00"/>
    <x v="1"/>
    <s v="0EW"/>
    <x v="28"/>
    <s v="LA VIRGINIA"/>
    <s v="SKDA"/>
    <s v="HK5359"/>
    <x v="8"/>
    <x v="7"/>
    <n v="2"/>
    <n v="36"/>
    <n v="53"/>
    <n v="53"/>
    <m/>
    <n v="3180"/>
    <n v="53"/>
  </r>
  <r>
    <d v="2024-02-01T00:00:00"/>
    <x v="1"/>
    <s v="0EW"/>
    <x v="28"/>
    <s v="OBANDO - VALLE"/>
    <s v="SQGD"/>
    <s v="HK5207"/>
    <x v="8"/>
    <x v="7"/>
    <n v="3"/>
    <n v="130"/>
    <n v="219"/>
    <n v="21"/>
    <n v="9"/>
    <n v="1269"/>
    <n v="21.15"/>
  </r>
  <r>
    <d v="2024-02-01T00:00:00"/>
    <x v="1"/>
    <s v="0EW"/>
    <x v="28"/>
    <s v="OBANDO - VALLE"/>
    <s v="SQGD"/>
    <s v="HK5359"/>
    <x v="8"/>
    <x v="7"/>
    <n v="9"/>
    <n v="154"/>
    <n v="335"/>
    <n v="33"/>
    <n v="5"/>
    <n v="1985"/>
    <n v="33.083333333333336"/>
  </r>
  <r>
    <d v="2024-02-01T00:00:00"/>
    <x v="1"/>
    <s v="0EW"/>
    <x v="28"/>
    <s v="PEREIRA"/>
    <s v="SQGD"/>
    <s v="HK5359"/>
    <x v="8"/>
    <x v="6"/>
    <n v="3"/>
    <n v="37"/>
    <n v="202"/>
    <n v="20"/>
    <n v="2"/>
    <n v="1202"/>
    <n v="20.033333333333335"/>
  </r>
  <r>
    <d v="2024-02-01T00:00:00"/>
    <x v="1"/>
    <s v="0EW"/>
    <x v="28"/>
    <s v="ROLDANILLO"/>
    <s v="SQGD"/>
    <s v="HK5359"/>
    <x v="8"/>
    <x v="7"/>
    <n v="3"/>
    <n v="47"/>
    <n v="228"/>
    <n v="22"/>
    <n v="8"/>
    <n v="1328"/>
    <n v="22.133333333333333"/>
  </r>
  <r>
    <d v="2024-02-01T00:00:00"/>
    <x v="1"/>
    <s v="0EW"/>
    <x v="28"/>
    <s v="SANTUARIO"/>
    <s v="SKDA"/>
    <s v="HK5356"/>
    <x v="8"/>
    <x v="7"/>
    <n v="1"/>
    <n v="18"/>
    <n v="3"/>
    <n v="3"/>
    <m/>
    <n v="180"/>
    <n v="3"/>
  </r>
  <r>
    <d v="2024-02-01T00:00:00"/>
    <x v="1"/>
    <s v="0EW"/>
    <x v="28"/>
    <s v="SANTUARIO"/>
    <s v="SKDA"/>
    <s v="HK5359"/>
    <x v="8"/>
    <x v="7"/>
    <n v="2"/>
    <n v="77"/>
    <n v="155"/>
    <n v="15"/>
    <n v="5"/>
    <n v="905"/>
    <n v="15.083333333333334"/>
  </r>
  <r>
    <d v="2024-02-01T00:00:00"/>
    <x v="1"/>
    <s v="0EW"/>
    <x v="28"/>
    <s v="TORO"/>
    <s v="SKDA"/>
    <s v="HK5359"/>
    <x v="8"/>
    <x v="7"/>
    <n v="1"/>
    <n v="34"/>
    <n v="45"/>
    <n v="45"/>
    <m/>
    <n v="2700"/>
    <n v="45"/>
  </r>
  <r>
    <d v="2024-02-01T00:00:00"/>
    <x v="1"/>
    <s v="0EW"/>
    <x v="28"/>
    <s v="VITERBO"/>
    <s v="SKDA"/>
    <s v="HK5356"/>
    <x v="8"/>
    <x v="7"/>
    <n v="5"/>
    <n v="93"/>
    <n v="282"/>
    <n v="28"/>
    <n v="2"/>
    <n v="1682"/>
    <n v="28.033333333333335"/>
  </r>
  <r>
    <d v="2024-02-01T00:00:00"/>
    <x v="1"/>
    <s v="0EW"/>
    <x v="28"/>
    <s v="VITERBO"/>
    <s v="SKDA"/>
    <s v="HK5359"/>
    <x v="8"/>
    <x v="7"/>
    <n v="5"/>
    <n v="156"/>
    <n v="404"/>
    <n v="40"/>
    <n v="4"/>
    <n v="2404"/>
    <n v="40.06666666666667"/>
  </r>
  <r>
    <d v="2024-02-01T00:00:00"/>
    <x v="1"/>
    <s v="0EW"/>
    <x v="28"/>
    <s v="ZARZAL"/>
    <s v="SQGD"/>
    <s v="HK5359"/>
    <x v="8"/>
    <x v="7"/>
    <n v="8"/>
    <n v="146"/>
    <n v="649"/>
    <n v="64"/>
    <n v="9"/>
    <n v="3849"/>
    <n v="64.150000000000006"/>
  </r>
  <r>
    <d v="2024-02-01T00:00:00"/>
    <x v="1"/>
    <s v="0EX"/>
    <x v="20"/>
    <s v="ZARZAL"/>
    <s v="RIOPAILAOPA"/>
    <s v="HK5251"/>
    <x v="6"/>
    <x v="7"/>
    <n v="40"/>
    <n v="756"/>
    <n v="2406"/>
    <n v="24"/>
    <n v="6"/>
    <n v="1446"/>
    <n v="24.1"/>
  </r>
  <r>
    <d v="2024-02-01T00:00:00"/>
    <x v="1"/>
    <s v="0EX"/>
    <x v="20"/>
    <s v="ZARZAL"/>
    <s v="RIOPAILAOPA"/>
    <s v="HK5416"/>
    <x v="6"/>
    <x v="7"/>
    <n v="79"/>
    <n v="1397"/>
    <n v="4436"/>
    <n v="44"/>
    <n v="36"/>
    <n v="2676"/>
    <n v="44.6"/>
  </r>
  <r>
    <d v="2024-02-01T00:00:00"/>
    <x v="1"/>
    <s v="ODV"/>
    <x v="21"/>
    <s v="FUENTE DE ORO"/>
    <s v="MAJAGUAL"/>
    <s v="HK1738"/>
    <x v="0"/>
    <x v="0"/>
    <n v="7"/>
    <n v="97"/>
    <n v="218"/>
    <n v="21"/>
    <n v="8"/>
    <n v="1268"/>
    <n v="21.133333333333333"/>
  </r>
  <r>
    <d v="2024-02-01T00:00:00"/>
    <x v="1"/>
    <s v="ODV"/>
    <x v="21"/>
    <s v="FUENTE DE ORO"/>
    <s v="MAJAGUAL"/>
    <s v="HK1738"/>
    <x v="0"/>
    <x v="10"/>
    <n v="2"/>
    <n v="25"/>
    <n v="4"/>
    <n v="4"/>
    <m/>
    <n v="240"/>
    <n v="4"/>
  </r>
  <r>
    <d v="2024-02-01T00:00:00"/>
    <x v="1"/>
    <s v="ODV"/>
    <x v="21"/>
    <s v="FUENTE DE ORO"/>
    <s v="MAJAGUAL"/>
    <s v="HK1738"/>
    <x v="0"/>
    <x v="2"/>
    <n v="32"/>
    <n v="386"/>
    <n v="1330"/>
    <n v="13"/>
    <n v="30"/>
    <n v="810"/>
    <n v="13.5"/>
  </r>
  <r>
    <d v="2024-02-01T00:00:00"/>
    <x v="1"/>
    <s v="ODV"/>
    <x v="21"/>
    <s v="FUENTE DE ORO"/>
    <s v="MAJAGUAL"/>
    <s v="HK1738"/>
    <x v="0"/>
    <x v="4"/>
    <n v="13"/>
    <n v="187"/>
    <n v="430"/>
    <n v="43"/>
    <n v="0"/>
    <n v="2580"/>
    <n v="43"/>
  </r>
  <r>
    <d v="2024-02-01T00:00:00"/>
    <x v="1"/>
    <s v="OEY"/>
    <x v="22"/>
    <s v="GUACARI"/>
    <s v="SQIH"/>
    <s v="HK5371"/>
    <x v="4"/>
    <x v="7"/>
    <n v="67"/>
    <n v="844"/>
    <n v="41"/>
    <n v="41"/>
    <m/>
    <n v="2460"/>
    <n v="41"/>
  </r>
  <r>
    <d v="2024-02-01T00:00:00"/>
    <x v="1"/>
    <s v="OEY"/>
    <x v="22"/>
    <s v="PALMIRA"/>
    <s v="SQIM"/>
    <s v="HK5371"/>
    <x v="4"/>
    <x v="7"/>
    <n v="30"/>
    <n v="756"/>
    <n v="24"/>
    <n v="24"/>
    <m/>
    <n v="1440"/>
    <n v="24"/>
  </r>
  <r>
    <d v="2024-02-01T00:00:00"/>
    <x v="1"/>
    <s v="OEY"/>
    <x v="22"/>
    <s v="PRADERA"/>
    <s v="SQCA"/>
    <s v="HK5372"/>
    <x v="6"/>
    <x v="7"/>
    <n v="100"/>
    <n v="1313"/>
    <n v="62"/>
    <n v="62"/>
    <m/>
    <n v="3720"/>
    <n v="62"/>
  </r>
  <r>
    <d v="2024-03-01T00:00:00"/>
    <x v="2"/>
    <s v="0BE"/>
    <x v="29"/>
    <s v="ZONA BANANERA"/>
    <s v="9IS"/>
    <s v="HK4457"/>
    <x v="9"/>
    <x v="1"/>
    <n v="29"/>
    <n v="4472.9399999999996"/>
    <n v="721"/>
    <n v="72"/>
    <n v="1"/>
    <n v="4321"/>
    <n v="72.016666666666666"/>
  </r>
  <r>
    <d v="2024-03-01T00:00:00"/>
    <x v="2"/>
    <s v="0BE"/>
    <x v="29"/>
    <s v="ZONA BANANERA"/>
    <s v="9IS"/>
    <s v="HK5172"/>
    <x v="9"/>
    <x v="1"/>
    <n v="28"/>
    <n v="6087.45"/>
    <n v="873"/>
    <n v="87"/>
    <n v="3"/>
    <n v="5223"/>
    <n v="87.05"/>
  </r>
  <r>
    <d v="2024-03-01T00:00:00"/>
    <x v="2"/>
    <s v="0BE"/>
    <x v="29"/>
    <s v="ZONA BANANERA"/>
    <s v="9IS"/>
    <s v="HK5253"/>
    <x v="9"/>
    <x v="1"/>
    <n v="9"/>
    <n v="1478.96"/>
    <n v="185"/>
    <n v="18"/>
    <n v="5"/>
    <n v="1085"/>
    <n v="18.083333333333332"/>
  </r>
  <r>
    <d v="2024-03-01T00:00:00"/>
    <x v="2"/>
    <s v="0BH"/>
    <x v="0"/>
    <s v="AGUAZUL"/>
    <s v="9CZ"/>
    <s v="HK2108"/>
    <x v="0"/>
    <x v="0"/>
    <n v="1"/>
    <n v="120"/>
    <n v="2"/>
    <n v="2"/>
    <m/>
    <n v="120"/>
    <n v="2"/>
  </r>
  <r>
    <d v="2024-03-01T00:00:00"/>
    <x v="2"/>
    <s v="0BH"/>
    <x v="0"/>
    <s v="AGUAZUL"/>
    <s v="9CZ"/>
    <s v="HK2171"/>
    <x v="0"/>
    <x v="0"/>
    <n v="7"/>
    <n v="420"/>
    <n v="7"/>
    <n v="7"/>
    <m/>
    <n v="420"/>
    <n v="7"/>
  </r>
  <r>
    <d v="2024-03-01T00:00:00"/>
    <x v="2"/>
    <s v="0BH"/>
    <x v="0"/>
    <s v="MANI"/>
    <s v="LOM"/>
    <s v="HK2171"/>
    <x v="0"/>
    <x v="0"/>
    <n v="2"/>
    <n v="240"/>
    <n v="4"/>
    <n v="4"/>
    <m/>
    <n v="240"/>
    <n v="4"/>
  </r>
  <r>
    <d v="2024-03-01T00:00:00"/>
    <x v="2"/>
    <s v="0BH"/>
    <x v="0"/>
    <s v="MONTERREY"/>
    <s v="9MC"/>
    <s v="HK2171"/>
    <x v="0"/>
    <x v="0"/>
    <n v="3"/>
    <n v="480"/>
    <n v="8"/>
    <n v="8"/>
    <m/>
    <n v="480"/>
    <n v="8"/>
  </r>
  <r>
    <d v="2024-03-01T00:00:00"/>
    <x v="2"/>
    <s v="0BH"/>
    <x v="0"/>
    <s v="NUNCHIA"/>
    <s v="NIA"/>
    <s v="HK1731"/>
    <x v="0"/>
    <x v="0"/>
    <n v="2"/>
    <n v="360"/>
    <n v="6"/>
    <n v="6"/>
    <m/>
    <n v="360"/>
    <n v="6"/>
  </r>
  <r>
    <d v="2024-03-01T00:00:00"/>
    <x v="2"/>
    <s v="0BH"/>
    <x v="0"/>
    <s v="NUNCHIA"/>
    <s v="NIA"/>
    <s v="HK2321"/>
    <x v="0"/>
    <x v="0"/>
    <n v="2"/>
    <n v="300"/>
    <n v="5"/>
    <n v="5"/>
    <m/>
    <n v="300"/>
    <n v="5"/>
  </r>
  <r>
    <d v="2024-03-01T00:00:00"/>
    <x v="2"/>
    <s v="0BM"/>
    <x v="1"/>
    <s v="EL PASO"/>
    <s v="MATADEINDIO"/>
    <s v="HK2065"/>
    <x v="0"/>
    <x v="1"/>
    <n v="16"/>
    <n v="470"/>
    <n v="448"/>
    <n v="44"/>
    <n v="8"/>
    <n v="2648"/>
    <n v="44.133333333333333"/>
  </r>
  <r>
    <d v="2024-03-01T00:00:00"/>
    <x v="2"/>
    <s v="0BM"/>
    <x v="1"/>
    <s v="EL PASO"/>
    <s v="MATADEINDIO"/>
    <s v="HK2095"/>
    <x v="0"/>
    <x v="1"/>
    <n v="16"/>
    <n v="472"/>
    <n v="542"/>
    <n v="54"/>
    <n v="2"/>
    <n v="3242"/>
    <n v="54.033333333333331"/>
  </r>
  <r>
    <d v="2024-03-01T00:00:00"/>
    <x v="2"/>
    <s v="0BM"/>
    <x v="1"/>
    <s v="RIOHACHA"/>
    <s v="ASASANMARTIN"/>
    <s v="HK1741"/>
    <x v="0"/>
    <x v="1"/>
    <n v="91"/>
    <n v="2097.48"/>
    <n v="3330"/>
    <n v="33"/>
    <n v="30"/>
    <n v="2010"/>
    <n v="33.5"/>
  </r>
  <r>
    <d v="2024-03-01T00:00:00"/>
    <x v="2"/>
    <s v="0BM"/>
    <x v="1"/>
    <s v="RIOHACHA"/>
    <s v="ASASANMARTIN"/>
    <s v="HK2004"/>
    <x v="0"/>
    <x v="1"/>
    <n v="10"/>
    <n v="182.2"/>
    <n v="348"/>
    <n v="34"/>
    <n v="8"/>
    <n v="2048"/>
    <n v="34.133333333333333"/>
  </r>
  <r>
    <d v="2024-03-01T00:00:00"/>
    <x v="2"/>
    <s v="0BM"/>
    <x v="1"/>
    <s v="SANTA MARTA"/>
    <s v="LADIVA"/>
    <s v="HK1741"/>
    <x v="0"/>
    <x v="1"/>
    <n v="2"/>
    <n v="82"/>
    <n v="136"/>
    <n v="13"/>
    <n v="6"/>
    <n v="786"/>
    <n v="13.1"/>
  </r>
  <r>
    <d v="2024-03-01T00:00:00"/>
    <x v="2"/>
    <s v="0BM"/>
    <x v="1"/>
    <s v="SANTA MARTA"/>
    <s v="LADIVA"/>
    <s v="HK2004"/>
    <x v="0"/>
    <x v="1"/>
    <n v="64"/>
    <n v="1495.94"/>
    <n v="1936"/>
    <n v="19"/>
    <n v="36"/>
    <n v="1176"/>
    <n v="19.600000000000001"/>
  </r>
  <r>
    <d v="2024-03-01T00:00:00"/>
    <x v="2"/>
    <s v="0BM"/>
    <x v="1"/>
    <s v="ZONA BANANERA"/>
    <s v="LAAMALIA"/>
    <s v="HK1750"/>
    <x v="0"/>
    <x v="1"/>
    <n v="120"/>
    <n v="3232.5"/>
    <n v="4148"/>
    <n v="41"/>
    <n v="48"/>
    <n v="2508"/>
    <n v="41.8"/>
  </r>
  <r>
    <d v="2024-03-01T00:00:00"/>
    <x v="2"/>
    <s v="0BM"/>
    <x v="1"/>
    <s v="ZONA BANANERA"/>
    <s v="LAAMALIA"/>
    <s v="HK2004"/>
    <x v="0"/>
    <x v="1"/>
    <n v="34"/>
    <n v="852"/>
    <n v="1612"/>
    <n v="16"/>
    <n v="12"/>
    <n v="972"/>
    <n v="16.2"/>
  </r>
  <r>
    <d v="2024-03-01T00:00:00"/>
    <x v="2"/>
    <s v="0BM"/>
    <x v="1"/>
    <s v="ZONA BANANERA"/>
    <s v="LAAMALIA"/>
    <s v="HK2065"/>
    <x v="0"/>
    <x v="1"/>
    <n v="106"/>
    <n v="2991.5"/>
    <n v="4348"/>
    <n v="43"/>
    <n v="48"/>
    <n v="2628"/>
    <n v="43.8"/>
  </r>
  <r>
    <d v="2024-03-01T00:00:00"/>
    <x v="2"/>
    <s v="0BM"/>
    <x v="1"/>
    <s v="ZONA BANANERA"/>
    <s v="LAAMALIA"/>
    <s v="HK2095"/>
    <x v="0"/>
    <x v="1"/>
    <n v="127"/>
    <n v="3268"/>
    <n v="4724"/>
    <n v="47"/>
    <n v="24"/>
    <n v="2844"/>
    <n v="47.4"/>
  </r>
  <r>
    <d v="2024-03-01T00:00:00"/>
    <x v="2"/>
    <s v="0BR"/>
    <x v="2"/>
    <s v="APARTADO"/>
    <s v="LOSPLANES"/>
    <s v="HK2892"/>
    <x v="1"/>
    <x v="1"/>
    <n v="83"/>
    <n v="6139.9"/>
    <n v="452"/>
    <n v="45"/>
    <n v="2"/>
    <n v="2702"/>
    <n v="45.033333333333331"/>
  </r>
  <r>
    <d v="2024-03-01T00:00:00"/>
    <x v="2"/>
    <s v="0BR"/>
    <x v="2"/>
    <s v="APARTADO"/>
    <s v="LOSPLANES"/>
    <s v="HK4336"/>
    <x v="1"/>
    <x v="1"/>
    <n v="53"/>
    <n v="3846"/>
    <n v="252"/>
    <n v="25"/>
    <n v="2"/>
    <n v="1502"/>
    <n v="25.033333333333335"/>
  </r>
  <r>
    <d v="2024-03-01T00:00:00"/>
    <x v="2"/>
    <s v="0BR"/>
    <x v="2"/>
    <s v="APARTADO"/>
    <s v="LOSPLANES"/>
    <s v="HK4336"/>
    <x v="1"/>
    <x v="2"/>
    <n v="2"/>
    <n v="176"/>
    <n v="22"/>
    <n v="22"/>
    <m/>
    <n v="1320"/>
    <n v="22"/>
  </r>
  <r>
    <d v="2024-03-01T00:00:00"/>
    <x v="2"/>
    <s v="0BR"/>
    <x v="2"/>
    <s v="APARTADO"/>
    <s v="LOSPLANES"/>
    <s v="HK4416"/>
    <x v="1"/>
    <x v="1"/>
    <n v="63"/>
    <n v="4956.7"/>
    <n v="333"/>
    <n v="33"/>
    <n v="3"/>
    <n v="1983"/>
    <n v="33.049999999999997"/>
  </r>
  <r>
    <d v="2024-03-01T00:00:00"/>
    <x v="2"/>
    <s v="0BR"/>
    <x v="2"/>
    <s v="APARTADO"/>
    <s v="LOSPLANES"/>
    <s v="HK4542"/>
    <x v="1"/>
    <x v="1"/>
    <n v="79"/>
    <n v="5665.9"/>
    <n v="409"/>
    <n v="40"/>
    <n v="9"/>
    <n v="2409"/>
    <n v="40.15"/>
  </r>
  <r>
    <d v="2024-03-01T00:00:00"/>
    <x v="2"/>
    <s v="0BR"/>
    <x v="2"/>
    <s v="APARTADO"/>
    <s v="LOSPLANES"/>
    <s v="HK4644"/>
    <x v="1"/>
    <x v="1"/>
    <n v="18"/>
    <n v="1281.7"/>
    <n v="87"/>
    <n v="87"/>
    <m/>
    <n v="5220"/>
    <n v="87"/>
  </r>
  <r>
    <d v="2024-03-01T00:00:00"/>
    <x v="2"/>
    <s v="0BR"/>
    <x v="2"/>
    <s v="APARTADO"/>
    <s v="LOSPLANES"/>
    <s v="HK4644"/>
    <x v="1"/>
    <x v="2"/>
    <n v="3"/>
    <n v="240"/>
    <n v="38"/>
    <n v="38"/>
    <m/>
    <n v="2280"/>
    <n v="38"/>
  </r>
  <r>
    <d v="2024-03-01T00:00:00"/>
    <x v="2"/>
    <s v="0BR"/>
    <x v="2"/>
    <s v="APARTADO"/>
    <s v="LOSPLANES"/>
    <s v="HK4704"/>
    <x v="1"/>
    <x v="1"/>
    <n v="84"/>
    <n v="6061.7"/>
    <n v="413"/>
    <n v="41"/>
    <n v="3"/>
    <n v="2463"/>
    <n v="41.05"/>
  </r>
  <r>
    <d v="2024-03-01T00:00:00"/>
    <x v="2"/>
    <s v="0BR"/>
    <x v="2"/>
    <s v="APARTADO"/>
    <s v="LOSPLANES"/>
    <s v="HK4939"/>
    <x v="1"/>
    <x v="1"/>
    <n v="78"/>
    <n v="5906.7"/>
    <n v="401"/>
    <n v="40"/>
    <n v="1"/>
    <n v="2401"/>
    <n v="40.016666666666666"/>
  </r>
  <r>
    <d v="2024-03-01T00:00:00"/>
    <x v="2"/>
    <s v="0BR"/>
    <x v="2"/>
    <s v="APARTADO"/>
    <s v="LOSPLANES"/>
    <s v="HK5113"/>
    <x v="1"/>
    <x v="1"/>
    <n v="90"/>
    <n v="6969.1"/>
    <n v="464"/>
    <n v="46"/>
    <n v="4"/>
    <n v="2764"/>
    <n v="46.06666666666667"/>
  </r>
  <r>
    <d v="2024-03-01T00:00:00"/>
    <x v="2"/>
    <s v="0BR"/>
    <x v="2"/>
    <s v="APARTADO"/>
    <s v="LOSPLANES"/>
    <s v="HK5167"/>
    <x v="1"/>
    <x v="1"/>
    <n v="81"/>
    <n v="6328.4"/>
    <n v="414"/>
    <n v="41"/>
    <n v="4"/>
    <n v="2464"/>
    <n v="41.06666666666667"/>
  </r>
  <r>
    <d v="2024-03-01T00:00:00"/>
    <x v="2"/>
    <s v="0BR"/>
    <x v="2"/>
    <s v="APARTADO"/>
    <s v="LOSPLANES"/>
    <s v="HK5300"/>
    <x v="1"/>
    <x v="1"/>
    <n v="96"/>
    <n v="7382.3"/>
    <n v="439"/>
    <n v="43"/>
    <n v="9"/>
    <n v="2589"/>
    <n v="43.15"/>
  </r>
  <r>
    <d v="2024-03-01T00:00:00"/>
    <x v="2"/>
    <s v="0BR"/>
    <x v="2"/>
    <s v="APARTADO"/>
    <s v="LOSPLANES"/>
    <s v="HK5428"/>
    <x v="1"/>
    <x v="1"/>
    <n v="84"/>
    <n v="6163.8"/>
    <n v="419"/>
    <n v="41"/>
    <n v="9"/>
    <n v="2469"/>
    <n v="41.15"/>
  </r>
  <r>
    <d v="2024-03-01T00:00:00"/>
    <x v="2"/>
    <s v="0BR"/>
    <x v="2"/>
    <s v="CIENAGA"/>
    <s v="LACEIBA"/>
    <s v="HK1476"/>
    <x v="0"/>
    <x v="1"/>
    <n v="1"/>
    <n v="0"/>
    <n v="16"/>
    <n v="16"/>
    <m/>
    <n v="960"/>
    <n v="16"/>
  </r>
  <r>
    <d v="2024-03-01T00:00:00"/>
    <x v="2"/>
    <s v="0BR"/>
    <x v="2"/>
    <s v="CIENAGA"/>
    <s v="LACEIBA"/>
    <s v="HK1767"/>
    <x v="0"/>
    <x v="1"/>
    <n v="100"/>
    <n v="2654.9"/>
    <n v="671"/>
    <n v="67"/>
    <n v="1"/>
    <n v="4021"/>
    <n v="67.016666666666666"/>
  </r>
  <r>
    <d v="2024-03-01T00:00:00"/>
    <x v="2"/>
    <s v="0BR"/>
    <x v="2"/>
    <s v="CIENAGA"/>
    <s v="LACEIBA"/>
    <s v="HK3631"/>
    <x v="0"/>
    <x v="1"/>
    <n v="79"/>
    <n v="2174.1"/>
    <n v="521"/>
    <n v="52"/>
    <n v="1"/>
    <n v="3121"/>
    <n v="52.016666666666666"/>
  </r>
  <r>
    <d v="2024-03-01T00:00:00"/>
    <x v="2"/>
    <s v="0BR"/>
    <x v="2"/>
    <s v="CIENAGA"/>
    <s v="LACEIBA"/>
    <s v="HK660"/>
    <x v="0"/>
    <x v="1"/>
    <n v="33"/>
    <n v="437.7"/>
    <n v="222"/>
    <n v="22"/>
    <n v="2"/>
    <n v="1322"/>
    <n v="22.033333333333335"/>
  </r>
  <r>
    <d v="2024-03-01T00:00:00"/>
    <x v="2"/>
    <s v="0BR"/>
    <x v="2"/>
    <s v="TURBO"/>
    <s v="INDIRA"/>
    <s v="HK2892"/>
    <x v="1"/>
    <x v="1"/>
    <n v="18"/>
    <n v="1295.5"/>
    <n v="86"/>
    <n v="86"/>
    <m/>
    <n v="5160"/>
    <n v="86"/>
  </r>
  <r>
    <d v="2024-03-01T00:00:00"/>
    <x v="2"/>
    <s v="0BR"/>
    <x v="2"/>
    <s v="TURBO"/>
    <s v="INDIRA"/>
    <s v="HK4336"/>
    <x v="1"/>
    <x v="1"/>
    <n v="14"/>
    <n v="1050"/>
    <n v="53"/>
    <n v="53"/>
    <m/>
    <n v="3180"/>
    <n v="53"/>
  </r>
  <r>
    <d v="2024-03-01T00:00:00"/>
    <x v="2"/>
    <s v="0BR"/>
    <x v="2"/>
    <s v="TURBO"/>
    <s v="INDIRA"/>
    <s v="HK4336"/>
    <x v="1"/>
    <x v="2"/>
    <n v="1"/>
    <n v="80"/>
    <n v="7"/>
    <n v="7"/>
    <m/>
    <n v="420"/>
    <n v="7"/>
  </r>
  <r>
    <d v="2024-03-01T00:00:00"/>
    <x v="2"/>
    <s v="0BR"/>
    <x v="2"/>
    <s v="TURBO"/>
    <s v="INDIRA"/>
    <s v="HK4416"/>
    <x v="1"/>
    <x v="1"/>
    <n v="5"/>
    <n v="323.3"/>
    <n v="22"/>
    <n v="22"/>
    <m/>
    <n v="1320"/>
    <n v="22"/>
  </r>
  <r>
    <d v="2024-03-01T00:00:00"/>
    <x v="2"/>
    <s v="0BR"/>
    <x v="2"/>
    <s v="TURBO"/>
    <s v="INDIRA"/>
    <s v="HK4542"/>
    <x v="1"/>
    <x v="1"/>
    <n v="27"/>
    <n v="2051.6999999999998"/>
    <n v="12"/>
    <n v="12"/>
    <m/>
    <n v="720"/>
    <n v="12"/>
  </r>
  <r>
    <d v="2024-03-01T00:00:00"/>
    <x v="2"/>
    <s v="0BR"/>
    <x v="2"/>
    <s v="TURBO"/>
    <s v="INDIRA"/>
    <s v="HK4644"/>
    <x v="1"/>
    <x v="1"/>
    <n v="5"/>
    <n v="396.7"/>
    <n v="22"/>
    <n v="22"/>
    <m/>
    <n v="1320"/>
    <n v="22"/>
  </r>
  <r>
    <d v="2024-03-01T00:00:00"/>
    <x v="2"/>
    <s v="0BR"/>
    <x v="2"/>
    <s v="TURBO"/>
    <s v="INDIRA"/>
    <s v="HK4644"/>
    <x v="1"/>
    <x v="2"/>
    <n v="6"/>
    <n v="544"/>
    <n v="72"/>
    <n v="72"/>
    <m/>
    <n v="4320"/>
    <n v="72"/>
  </r>
  <r>
    <d v="2024-03-01T00:00:00"/>
    <x v="2"/>
    <s v="0BR"/>
    <x v="2"/>
    <s v="TURBO"/>
    <s v="INDIRA"/>
    <s v="HK4704"/>
    <x v="1"/>
    <x v="1"/>
    <n v="21"/>
    <n v="1556.7"/>
    <n v="94"/>
    <n v="94"/>
    <m/>
    <n v="5640"/>
    <n v="94"/>
  </r>
  <r>
    <d v="2024-03-01T00:00:00"/>
    <x v="2"/>
    <s v="0BR"/>
    <x v="2"/>
    <s v="TURBO"/>
    <s v="INDIRA"/>
    <s v="HK4939"/>
    <x v="1"/>
    <x v="1"/>
    <n v="28"/>
    <n v="1940"/>
    <n v="127"/>
    <n v="12"/>
    <n v="7"/>
    <n v="727"/>
    <n v="12.116666666666667"/>
  </r>
  <r>
    <d v="2024-03-01T00:00:00"/>
    <x v="2"/>
    <s v="0BR"/>
    <x v="2"/>
    <s v="TURBO"/>
    <s v="INDIRA"/>
    <s v="HK5113"/>
    <x v="1"/>
    <x v="1"/>
    <n v="13"/>
    <n v="996.7"/>
    <n v="62"/>
    <n v="62"/>
    <m/>
    <n v="3720"/>
    <n v="62"/>
  </r>
  <r>
    <d v="2024-03-01T00:00:00"/>
    <x v="2"/>
    <s v="0BR"/>
    <x v="2"/>
    <s v="TURBO"/>
    <s v="INDIRA"/>
    <s v="HK5167"/>
    <x v="1"/>
    <x v="1"/>
    <n v="20"/>
    <n v="1531.6"/>
    <n v="95"/>
    <n v="95"/>
    <m/>
    <n v="5700"/>
    <n v="95"/>
  </r>
  <r>
    <d v="2024-03-01T00:00:00"/>
    <x v="2"/>
    <s v="0BR"/>
    <x v="2"/>
    <s v="TURBO"/>
    <s v="INDIRA"/>
    <s v="HK5300"/>
    <x v="1"/>
    <x v="1"/>
    <n v="20"/>
    <n v="1521.7"/>
    <n v="82"/>
    <n v="82"/>
    <m/>
    <n v="4920"/>
    <n v="82"/>
  </r>
  <r>
    <d v="2024-03-01T00:00:00"/>
    <x v="2"/>
    <s v="0BR"/>
    <x v="2"/>
    <s v="TURBO"/>
    <s v="INDIRA"/>
    <s v="HK5428"/>
    <x v="1"/>
    <x v="1"/>
    <n v="25"/>
    <n v="1805"/>
    <n v="103"/>
    <n v="10"/>
    <n v="3"/>
    <n v="603"/>
    <n v="10.050000000000001"/>
  </r>
  <r>
    <d v="2024-03-01T00:00:00"/>
    <x v="2"/>
    <s v="0BS"/>
    <x v="3"/>
    <s v="AGUACHICA"/>
    <s v="AGY"/>
    <s v="HK1198"/>
    <x v="0"/>
    <x v="3"/>
    <n v="37"/>
    <n v="696"/>
    <n v="16"/>
    <n v="16"/>
    <m/>
    <n v="960"/>
    <n v="16"/>
  </r>
  <r>
    <d v="2024-03-01T00:00:00"/>
    <x v="2"/>
    <s v="0BT"/>
    <x v="4"/>
    <s v="CAREPA"/>
    <s v="LOSCEDROS"/>
    <s v="HK5224"/>
    <x v="1"/>
    <x v="1"/>
    <n v="83"/>
    <n v="4756.51"/>
    <n v="38"/>
    <n v="38"/>
    <m/>
    <n v="2280"/>
    <n v="38"/>
  </r>
  <r>
    <d v="2024-03-01T00:00:00"/>
    <x v="2"/>
    <s v="0BT"/>
    <x v="4"/>
    <s v="CAREPA"/>
    <s v="LOSCEDROS"/>
    <s v="HK5249"/>
    <x v="1"/>
    <x v="1"/>
    <n v="82"/>
    <n v="4661.1400000000003"/>
    <n v="3724"/>
    <n v="37"/>
    <n v="24"/>
    <n v="2244"/>
    <n v="37.4"/>
  </r>
  <r>
    <d v="2024-03-01T00:00:00"/>
    <x v="2"/>
    <s v="0BT"/>
    <x v="4"/>
    <s v="CAREPA"/>
    <s v="LOSCEDROS"/>
    <s v="HK5269"/>
    <x v="1"/>
    <x v="1"/>
    <n v="86"/>
    <n v="5158.46"/>
    <n v="41"/>
    <n v="41"/>
    <m/>
    <n v="2460"/>
    <n v="41"/>
  </r>
  <r>
    <d v="2024-03-01T00:00:00"/>
    <x v="2"/>
    <s v="0BT"/>
    <x v="4"/>
    <s v="CAREPA"/>
    <s v="LOSCEDROS"/>
    <s v="HK5270"/>
    <x v="1"/>
    <x v="1"/>
    <n v="101"/>
    <n v="5854.77"/>
    <n v="3948"/>
    <n v="39"/>
    <n v="48"/>
    <n v="2388"/>
    <n v="39.799999999999997"/>
  </r>
  <r>
    <d v="2024-03-01T00:00:00"/>
    <x v="2"/>
    <s v="0BT"/>
    <x v="4"/>
    <s v="CAREPA"/>
    <s v="LOSCEDROS"/>
    <s v="HK5311"/>
    <x v="1"/>
    <x v="1"/>
    <n v="86"/>
    <n v="5317.5"/>
    <n v="4006"/>
    <n v="40"/>
    <n v="6"/>
    <n v="2406"/>
    <n v="40.1"/>
  </r>
  <r>
    <d v="2024-03-01T00:00:00"/>
    <x v="2"/>
    <s v="0BT"/>
    <x v="4"/>
    <s v="CAREPA"/>
    <s v="LOSCEDROS"/>
    <s v="HK5332"/>
    <x v="1"/>
    <x v="1"/>
    <n v="79"/>
    <n v="4599.91"/>
    <n v="3412"/>
    <n v="34"/>
    <n v="12"/>
    <n v="2052"/>
    <n v="34.200000000000003"/>
  </r>
  <r>
    <d v="2024-03-01T00:00:00"/>
    <x v="2"/>
    <s v="0CC"/>
    <x v="5"/>
    <s v="FUENTE DE ORO"/>
    <s v="FUT"/>
    <s v="HK1723"/>
    <x v="0"/>
    <x v="5"/>
    <n v="4"/>
    <n v="45"/>
    <n v="2"/>
    <n v="2"/>
    <m/>
    <n v="120"/>
    <n v="2"/>
  </r>
  <r>
    <d v="2024-03-01T00:00:00"/>
    <x v="2"/>
    <s v="0CC"/>
    <x v="5"/>
    <s v="FUENTE DE ORO"/>
    <s v="FUT"/>
    <s v="HK1723"/>
    <x v="0"/>
    <x v="2"/>
    <n v="31"/>
    <n v="352"/>
    <n v="13"/>
    <n v="13"/>
    <m/>
    <n v="780"/>
    <n v="13"/>
  </r>
  <r>
    <d v="2024-03-01T00:00:00"/>
    <x v="2"/>
    <s v="0CC"/>
    <x v="5"/>
    <s v="FUENTE DE ORO"/>
    <s v="FUT"/>
    <s v="HK1723"/>
    <x v="0"/>
    <x v="4"/>
    <n v="7"/>
    <n v="80"/>
    <n v="330"/>
    <n v="33"/>
    <n v="0"/>
    <n v="1980"/>
    <n v="33"/>
  </r>
  <r>
    <d v="2024-03-01T00:00:00"/>
    <x v="2"/>
    <s v="0CC"/>
    <x v="5"/>
    <s v="PUERTO LLERAS"/>
    <s v="LGT"/>
    <s v="HK1723"/>
    <x v="0"/>
    <x v="5"/>
    <n v="2"/>
    <n v="23"/>
    <n v="50"/>
    <n v="50"/>
    <m/>
    <n v="3000"/>
    <n v="50"/>
  </r>
  <r>
    <d v="2024-03-01T00:00:00"/>
    <x v="2"/>
    <s v="0CC"/>
    <x v="5"/>
    <s v="PUERTO LLERAS"/>
    <s v="LGT"/>
    <s v="HK1723"/>
    <x v="0"/>
    <x v="2"/>
    <n v="2"/>
    <n v="18"/>
    <n v="40"/>
    <n v="40"/>
    <m/>
    <n v="2400"/>
    <n v="40"/>
  </r>
  <r>
    <d v="2024-03-01T00:00:00"/>
    <x v="2"/>
    <s v="0CK"/>
    <x v="6"/>
    <s v="PUERTO LOPEZ"/>
    <s v="PLD"/>
    <s v="HK1364"/>
    <x v="0"/>
    <x v="0"/>
    <n v="2"/>
    <n v="180"/>
    <n v="6"/>
    <n v="6"/>
    <m/>
    <n v="360"/>
    <n v="6"/>
  </r>
  <r>
    <d v="2024-03-01T00:00:00"/>
    <x v="2"/>
    <s v="0CK"/>
    <x v="6"/>
    <s v="PUERTO LOPEZ"/>
    <s v="PLD"/>
    <s v="HK1766"/>
    <x v="0"/>
    <x v="0"/>
    <n v="1"/>
    <n v="30"/>
    <n v="1"/>
    <n v="1"/>
    <m/>
    <n v="60"/>
    <n v="1"/>
  </r>
  <r>
    <d v="2024-03-01T00:00:00"/>
    <x v="2"/>
    <s v="0CK"/>
    <x v="6"/>
    <s v="PUERTO LOPEZ"/>
    <s v="PLD"/>
    <s v="HK2037"/>
    <x v="0"/>
    <x v="0"/>
    <n v="1"/>
    <n v="150"/>
    <n v="5"/>
    <n v="5"/>
    <m/>
    <n v="300"/>
    <n v="5"/>
  </r>
  <r>
    <d v="2024-03-01T00:00:00"/>
    <x v="2"/>
    <s v="0CP"/>
    <x v="7"/>
    <s v="PURIFICACION"/>
    <s v="LAMARIA"/>
    <s v="HK383"/>
    <x v="2"/>
    <x v="0"/>
    <n v="36"/>
    <n v="483"/>
    <n v="1230"/>
    <n v="12"/>
    <n v="30"/>
    <n v="750"/>
    <n v="12.5"/>
  </r>
  <r>
    <d v="2024-03-01T00:00:00"/>
    <x v="2"/>
    <s v="0CR"/>
    <x v="25"/>
    <s v="CIENAGA"/>
    <s v="LALUCHA"/>
    <s v="HK4014"/>
    <x v="7"/>
    <x v="1"/>
    <n v="28"/>
    <n v="1376"/>
    <n v="32"/>
    <n v="32"/>
    <m/>
    <n v="1920"/>
    <n v="32"/>
  </r>
  <r>
    <d v="2024-03-01T00:00:00"/>
    <x v="2"/>
    <s v="0CR"/>
    <x v="25"/>
    <s v="CIENAGA"/>
    <s v="LALUCHA"/>
    <s v="HK4436"/>
    <x v="7"/>
    <x v="1"/>
    <n v="37"/>
    <n v="2900"/>
    <n v="40"/>
    <n v="40"/>
    <m/>
    <n v="2400"/>
    <n v="40"/>
  </r>
  <r>
    <d v="2024-03-01T00:00:00"/>
    <x v="2"/>
    <s v="0CR"/>
    <x v="25"/>
    <s v="CIENAGA"/>
    <s v="LALUCHA"/>
    <s v="HK5085"/>
    <x v="7"/>
    <x v="1"/>
    <n v="42"/>
    <n v="2600.6999999999998"/>
    <n v="4530"/>
    <n v="45"/>
    <n v="30"/>
    <n v="2730"/>
    <n v="45.5"/>
  </r>
  <r>
    <d v="2024-03-01T00:00:00"/>
    <x v="2"/>
    <s v="0CR"/>
    <x v="25"/>
    <s v="CIENAGA"/>
    <s v="LALUCHA"/>
    <s v="HK5177"/>
    <x v="7"/>
    <x v="1"/>
    <n v="51"/>
    <n v="3550"/>
    <n v="59"/>
    <n v="59"/>
    <m/>
    <n v="3540"/>
    <n v="59"/>
  </r>
  <r>
    <d v="2024-03-01T00:00:00"/>
    <x v="2"/>
    <s v="0CW"/>
    <x v="9"/>
    <s v="CUMARAL"/>
    <s v="CMR"/>
    <s v="HK1525"/>
    <x v="0"/>
    <x v="0"/>
    <n v="44"/>
    <n v="677"/>
    <n v="140"/>
    <n v="14"/>
    <n v="0"/>
    <n v="840"/>
    <n v="14"/>
  </r>
  <r>
    <d v="2024-03-01T00:00:00"/>
    <x v="2"/>
    <s v="0CW"/>
    <x v="9"/>
    <s v="CUMARAL"/>
    <s v="CMR"/>
    <s v="HK1525"/>
    <x v="0"/>
    <x v="5"/>
    <n v="29"/>
    <n v="490"/>
    <n v="760"/>
    <n v="76"/>
    <n v="0"/>
    <n v="4560"/>
    <n v="76"/>
  </r>
  <r>
    <d v="2024-03-01T00:00:00"/>
    <x v="2"/>
    <s v="0DD"/>
    <x v="10"/>
    <s v="ALVARADO"/>
    <s v="AGB"/>
    <s v="HK732"/>
    <x v="2"/>
    <x v="0"/>
    <n v="6"/>
    <n v="37.5"/>
    <n v="130"/>
    <n v="13"/>
    <n v="0"/>
    <n v="780"/>
    <n v="13"/>
  </r>
  <r>
    <d v="2024-03-01T00:00:00"/>
    <x v="2"/>
    <s v="0DD"/>
    <x v="10"/>
    <s v="ALVARADO"/>
    <s v="CAT"/>
    <s v="HK732"/>
    <x v="2"/>
    <x v="0"/>
    <n v="2"/>
    <n v="12.5"/>
    <n v="30"/>
    <n v="30"/>
    <m/>
    <n v="1800"/>
    <n v="30"/>
  </r>
  <r>
    <d v="2024-03-01T00:00:00"/>
    <x v="2"/>
    <s v="0DD"/>
    <x v="10"/>
    <s v="AMBALEMA"/>
    <s v="CRT"/>
    <s v="HK732"/>
    <x v="2"/>
    <x v="0"/>
    <n v="2"/>
    <n v="12.5"/>
    <n v="30"/>
    <n v="30"/>
    <m/>
    <n v="1800"/>
    <n v="30"/>
  </r>
  <r>
    <d v="2024-03-01T00:00:00"/>
    <x v="2"/>
    <s v="0DD"/>
    <x v="10"/>
    <s v="CAMPOALEGRE"/>
    <s v="CUM"/>
    <s v="HK1290"/>
    <x v="2"/>
    <x v="0"/>
    <n v="28"/>
    <n v="175"/>
    <n v="700"/>
    <n v="70"/>
    <n v="0"/>
    <n v="4200"/>
    <n v="70"/>
  </r>
  <r>
    <d v="2024-03-01T00:00:00"/>
    <x v="2"/>
    <s v="0DD"/>
    <x v="10"/>
    <s v="CAMPOALEGRE"/>
    <s v="ELH"/>
    <s v="HK1290"/>
    <x v="2"/>
    <x v="0"/>
    <n v="24"/>
    <n v="150"/>
    <n v="600"/>
    <n v="60"/>
    <n v="0"/>
    <n v="3600"/>
    <n v="60"/>
  </r>
  <r>
    <d v="2024-03-01T00:00:00"/>
    <x v="2"/>
    <s v="0DD"/>
    <x v="10"/>
    <s v="EL ESPINAL"/>
    <s v="ABT"/>
    <s v="HK1680"/>
    <x v="2"/>
    <x v="0"/>
    <n v="2"/>
    <n v="12.5"/>
    <n v="30"/>
    <n v="30"/>
    <m/>
    <n v="1800"/>
    <n v="30"/>
  </r>
  <r>
    <d v="2024-03-01T00:00:00"/>
    <x v="2"/>
    <s v="0DD"/>
    <x v="10"/>
    <s v="EL ESPINAL"/>
    <s v="ABT"/>
    <s v="HK1785"/>
    <x v="2"/>
    <x v="0"/>
    <n v="2"/>
    <n v="12.5"/>
    <n v="30"/>
    <n v="30"/>
    <m/>
    <n v="1800"/>
    <n v="30"/>
  </r>
  <r>
    <d v="2024-03-01T00:00:00"/>
    <x v="2"/>
    <s v="0DD"/>
    <x v="10"/>
    <s v="EL ESPINAL"/>
    <s v="AGB"/>
    <s v="HK1325"/>
    <x v="2"/>
    <x v="0"/>
    <n v="16"/>
    <n v="100"/>
    <n v="400"/>
    <n v="40"/>
    <n v="0"/>
    <n v="2400"/>
    <n v="40"/>
  </r>
  <r>
    <d v="2024-03-01T00:00:00"/>
    <x v="2"/>
    <s v="0DD"/>
    <x v="10"/>
    <s v="EL ESPINAL"/>
    <s v="AGB"/>
    <s v="HK1781"/>
    <x v="2"/>
    <x v="0"/>
    <n v="10"/>
    <n v="62.5"/>
    <n v="230"/>
    <n v="23"/>
    <n v="0"/>
    <n v="1380"/>
    <n v="23"/>
  </r>
  <r>
    <d v="2024-03-01T00:00:00"/>
    <x v="2"/>
    <s v="0DD"/>
    <x v="10"/>
    <s v="EL ESPINAL"/>
    <s v="AGB"/>
    <s v="HK419"/>
    <x v="2"/>
    <x v="0"/>
    <n v="8"/>
    <n v="50"/>
    <n v="2"/>
    <n v="2"/>
    <m/>
    <n v="120"/>
    <n v="2"/>
  </r>
  <r>
    <d v="2024-03-01T00:00:00"/>
    <x v="2"/>
    <s v="0DD"/>
    <x v="10"/>
    <s v="EL ESPINAL"/>
    <s v="CHA"/>
    <s v="HK1325"/>
    <x v="2"/>
    <x v="0"/>
    <n v="2"/>
    <n v="12.5"/>
    <n v="30"/>
    <n v="30"/>
    <m/>
    <n v="1800"/>
    <n v="30"/>
  </r>
  <r>
    <d v="2024-03-01T00:00:00"/>
    <x v="2"/>
    <s v="0DD"/>
    <x v="10"/>
    <s v="GUAMO"/>
    <s v="LAA"/>
    <s v="HK1325"/>
    <x v="2"/>
    <x v="0"/>
    <n v="10"/>
    <n v="62.5"/>
    <n v="230"/>
    <n v="23"/>
    <n v="0"/>
    <n v="1380"/>
    <n v="23"/>
  </r>
  <r>
    <d v="2024-03-01T00:00:00"/>
    <x v="2"/>
    <s v="0DD"/>
    <x v="10"/>
    <s v="GUAMO"/>
    <s v="LAA"/>
    <s v="HK1781"/>
    <x v="2"/>
    <x v="0"/>
    <n v="8"/>
    <n v="50"/>
    <n v="200"/>
    <n v="20"/>
    <n v="0"/>
    <n v="1200"/>
    <n v="20"/>
  </r>
  <r>
    <d v="2024-03-01T00:00:00"/>
    <x v="2"/>
    <s v="0DD"/>
    <x v="10"/>
    <s v="GUAMO"/>
    <s v="LAA"/>
    <s v="HK419"/>
    <x v="2"/>
    <x v="0"/>
    <n v="14"/>
    <n v="87.5"/>
    <n v="330"/>
    <n v="33"/>
    <n v="0"/>
    <n v="1980"/>
    <n v="33"/>
  </r>
  <r>
    <d v="2024-03-01T00:00:00"/>
    <x v="2"/>
    <s v="0DD"/>
    <x v="10"/>
    <s v="IBAGUE"/>
    <s v="EET"/>
    <s v="HK1680"/>
    <x v="2"/>
    <x v="0"/>
    <n v="2"/>
    <n v="12.5"/>
    <n v="30"/>
    <n v="30"/>
    <m/>
    <n v="1800"/>
    <n v="30"/>
  </r>
  <r>
    <d v="2024-03-01T00:00:00"/>
    <x v="2"/>
    <s v="0DD"/>
    <x v="10"/>
    <s v="IBAGUE"/>
    <s v="EET"/>
    <s v="HK1785"/>
    <x v="2"/>
    <x v="0"/>
    <n v="12"/>
    <n v="75"/>
    <n v="300"/>
    <n v="30"/>
    <n v="0"/>
    <n v="1800"/>
    <n v="30"/>
  </r>
  <r>
    <d v="2024-03-01T00:00:00"/>
    <x v="2"/>
    <s v="0DD"/>
    <x v="10"/>
    <s v="IBAGUE"/>
    <s v="EET"/>
    <s v="HK732"/>
    <x v="2"/>
    <x v="0"/>
    <n v="8"/>
    <n v="50"/>
    <n v="200"/>
    <n v="20"/>
    <n v="0"/>
    <n v="1200"/>
    <n v="20"/>
  </r>
  <r>
    <d v="2024-03-01T00:00:00"/>
    <x v="2"/>
    <s v="0DD"/>
    <x v="10"/>
    <s v="IBAGUE"/>
    <s v="EPR"/>
    <s v="HK732"/>
    <x v="2"/>
    <x v="0"/>
    <n v="2"/>
    <n v="12.5"/>
    <n v="30"/>
    <n v="30"/>
    <m/>
    <n v="1800"/>
    <n v="30"/>
  </r>
  <r>
    <d v="2024-03-01T00:00:00"/>
    <x v="2"/>
    <s v="0DD"/>
    <x v="10"/>
    <s v="IBAGUE"/>
    <s v="HOP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732"/>
    <x v="2"/>
    <x v="0"/>
    <n v="6"/>
    <n v="37.5"/>
    <n v="130"/>
    <n v="13"/>
    <n v="0"/>
    <n v="780"/>
    <n v="13"/>
  </r>
  <r>
    <d v="2024-03-01T00:00:00"/>
    <x v="2"/>
    <s v="0DD"/>
    <x v="10"/>
    <s v="IBAGUE"/>
    <s v="RGR"/>
    <s v="HK1785"/>
    <x v="2"/>
    <x v="0"/>
    <n v="36"/>
    <n v="225"/>
    <n v="900"/>
    <n v="90"/>
    <n v="0"/>
    <n v="5400"/>
    <n v="90"/>
  </r>
  <r>
    <d v="2024-03-01T00:00:00"/>
    <x v="2"/>
    <s v="0DD"/>
    <x v="10"/>
    <s v="IBAGUE"/>
    <s v="RGR"/>
    <s v="HK732"/>
    <x v="2"/>
    <x v="0"/>
    <n v="4"/>
    <n v="25"/>
    <n v="100"/>
    <n v="10"/>
    <n v="0"/>
    <n v="600"/>
    <n v="10"/>
  </r>
  <r>
    <d v="2024-03-01T00:00:00"/>
    <x v="2"/>
    <s v="0DD"/>
    <x v="10"/>
    <s v="PALERMO"/>
    <s v="GUN"/>
    <s v="HK1290"/>
    <x v="2"/>
    <x v="0"/>
    <n v="14"/>
    <n v="87.5"/>
    <n v="330"/>
    <n v="33"/>
    <n v="0"/>
    <n v="1980"/>
    <n v="33"/>
  </r>
  <r>
    <d v="2024-03-01T00:00:00"/>
    <x v="2"/>
    <s v="0DD"/>
    <x v="10"/>
    <s v="PALERMO"/>
    <s v="JUN"/>
    <s v="HK1290"/>
    <x v="2"/>
    <x v="0"/>
    <n v="12"/>
    <n v="75"/>
    <n v="300"/>
    <n v="30"/>
    <n v="0"/>
    <n v="1800"/>
    <n v="30"/>
  </r>
  <r>
    <d v="2024-03-01T00:00:00"/>
    <x v="2"/>
    <s v="0DD"/>
    <x v="10"/>
    <s v="PIEDRAS"/>
    <s v="PRA "/>
    <s v="HK1785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680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785"/>
    <x v="2"/>
    <x v="0"/>
    <n v="6"/>
    <n v="37.5"/>
    <n v="130"/>
    <n v="13"/>
    <n v="0"/>
    <n v="780"/>
    <n v="13"/>
  </r>
  <r>
    <d v="2024-03-01T00:00:00"/>
    <x v="2"/>
    <s v="0DD"/>
    <x v="10"/>
    <s v="PIEDRAS"/>
    <s v="SJT"/>
    <s v="HK732"/>
    <x v="2"/>
    <x v="0"/>
    <n v="2"/>
    <n v="12.5"/>
    <n v="30"/>
    <n v="30"/>
    <m/>
    <n v="1800"/>
    <n v="30"/>
  </r>
  <r>
    <d v="2024-03-01T00:00:00"/>
    <x v="2"/>
    <s v="0DD"/>
    <x v="10"/>
    <s v="TELLO"/>
    <s v="TLO"/>
    <s v="HK1290"/>
    <x v="2"/>
    <x v="0"/>
    <n v="20"/>
    <n v="125"/>
    <n v="500"/>
    <n v="50"/>
    <n v="0"/>
    <n v="3000"/>
    <n v="50"/>
  </r>
  <r>
    <d v="2024-03-01T00:00:00"/>
    <x v="2"/>
    <s v="0DD"/>
    <x v="10"/>
    <s v="VENADILLO"/>
    <s v="BOL"/>
    <s v="HK1680"/>
    <x v="2"/>
    <x v="0"/>
    <n v="36"/>
    <n v="225"/>
    <n v="900"/>
    <n v="90"/>
    <n v="0"/>
    <n v="5400"/>
    <n v="90"/>
  </r>
  <r>
    <d v="2024-03-01T00:00:00"/>
    <x v="2"/>
    <s v="0DD"/>
    <x v="10"/>
    <s v="VENADILLO"/>
    <s v="BOL"/>
    <s v="HK732"/>
    <x v="2"/>
    <x v="0"/>
    <n v="14"/>
    <n v="87.5"/>
    <n v="330"/>
    <n v="33"/>
    <n v="0"/>
    <n v="1980"/>
    <n v="33"/>
  </r>
  <r>
    <d v="2024-03-01T00:00:00"/>
    <x v="2"/>
    <s v="0DL"/>
    <x v="11"/>
    <s v="MANI"/>
    <s v="SKDL"/>
    <s v="HK1970"/>
    <x v="0"/>
    <x v="0"/>
    <n v="6"/>
    <n v="1140"/>
    <n v="19"/>
    <n v="19"/>
    <m/>
    <n v="1140"/>
    <n v="19"/>
  </r>
  <r>
    <d v="2024-03-01T00:00:00"/>
    <x v="2"/>
    <s v="0DL"/>
    <x v="11"/>
    <s v="MANI"/>
    <s v="SKDL"/>
    <s v="HK5403"/>
    <x v="3"/>
    <x v="0"/>
    <n v="9"/>
    <n v="1075"/>
    <n v="1755"/>
    <n v="17"/>
    <n v="55"/>
    <n v="1075"/>
    <n v="17.916666666666668"/>
  </r>
  <r>
    <d v="2024-03-01T00:00:00"/>
    <x v="2"/>
    <s v="0DL"/>
    <x v="11"/>
    <s v="PUERTO LOPEZ"/>
    <s v="SQNP"/>
    <s v="HK1535"/>
    <x v="0"/>
    <x v="0"/>
    <n v="10"/>
    <n v="1440"/>
    <n v="24"/>
    <n v="24"/>
    <m/>
    <n v="1440"/>
    <n v="24"/>
  </r>
  <r>
    <d v="2024-03-01T00:00:00"/>
    <x v="2"/>
    <s v="0DL"/>
    <x v="11"/>
    <s v="PUERTO LOPEZ"/>
    <s v="SQNP"/>
    <s v="HK1639"/>
    <x v="0"/>
    <x v="0"/>
    <n v="8"/>
    <n v="1500"/>
    <n v="25"/>
    <n v="25"/>
    <m/>
    <n v="1500"/>
    <n v="25"/>
  </r>
  <r>
    <d v="2024-03-01T00:00:00"/>
    <x v="2"/>
    <s v="0DR"/>
    <x v="13"/>
    <s v="VILLAVICENCIO"/>
    <s v="CANAIMA"/>
    <s v="HK1684"/>
    <x v="2"/>
    <x v="0"/>
    <n v="161"/>
    <n v="2240"/>
    <n v="41"/>
    <n v="41"/>
    <m/>
    <n v="2460"/>
    <n v="41"/>
  </r>
  <r>
    <d v="2024-03-01T00:00:00"/>
    <x v="2"/>
    <s v="0DU"/>
    <x v="14"/>
    <s v="VILLAVICENCIO"/>
    <s v="9AV"/>
    <s v="HK2319"/>
    <x v="0"/>
    <x v="0"/>
    <n v="46"/>
    <n v="582"/>
    <n v="15"/>
    <n v="15"/>
    <m/>
    <n v="900"/>
    <n v="15"/>
  </r>
  <r>
    <d v="2024-03-01T00:00:00"/>
    <x v="2"/>
    <s v="0DX"/>
    <x v="15"/>
    <s v="VILLANUEVA - CASANARE"/>
    <s v="9AO"/>
    <s v="HK1136"/>
    <x v="2"/>
    <x v="0"/>
    <n v="9"/>
    <n v="132"/>
    <n v="330"/>
    <n v="33"/>
    <n v="0"/>
    <n v="1980"/>
    <n v="33"/>
  </r>
  <r>
    <d v="2024-03-01T00:00:00"/>
    <x v="2"/>
    <s v="0DX"/>
    <x v="15"/>
    <s v="VILLANUEVA - CASANARE"/>
    <s v="9AO"/>
    <s v="HK673"/>
    <x v="2"/>
    <x v="0"/>
    <n v="22"/>
    <n v="320"/>
    <n v="8"/>
    <n v="8"/>
    <m/>
    <n v="480"/>
    <n v="8"/>
  </r>
  <r>
    <d v="2024-03-01T00:00:00"/>
    <x v="2"/>
    <s v="0DX"/>
    <x v="15"/>
    <s v="YOPAL"/>
    <s v="BUO"/>
    <s v="HK1160"/>
    <x v="2"/>
    <x v="0"/>
    <n v="3"/>
    <n v="40"/>
    <n v="1"/>
    <n v="1"/>
    <m/>
    <n v="60"/>
    <n v="1"/>
  </r>
  <r>
    <d v="2024-03-01T00:00:00"/>
    <x v="2"/>
    <s v="0DX"/>
    <x v="15"/>
    <s v="YOPAL"/>
    <s v="BUO"/>
    <s v="HK616"/>
    <x v="2"/>
    <x v="0"/>
    <n v="37"/>
    <n v="560"/>
    <n v="14"/>
    <n v="14"/>
    <m/>
    <n v="840"/>
    <n v="14"/>
  </r>
  <r>
    <d v="2024-03-01T00:00:00"/>
    <x v="2"/>
    <s v="0DY"/>
    <x v="16"/>
    <s v="LERIDA"/>
    <s v="9IDY"/>
    <s v="HK389"/>
    <x v="2"/>
    <x v="0"/>
    <n v="66"/>
    <n v="27.5"/>
    <n v="2640"/>
    <n v="26"/>
    <n v="40"/>
    <n v="1600"/>
    <n v="26.666666666666668"/>
  </r>
  <r>
    <d v="2024-03-01T00:00:00"/>
    <x v="2"/>
    <s v="0EN"/>
    <x v="16"/>
    <s v="PAZ DE ARIPORO"/>
    <s v="LAFORTALEZA"/>
    <s v="HK1837"/>
    <x v="0"/>
    <x v="0"/>
    <n v="1"/>
    <n v="0"/>
    <n v="1"/>
    <n v="1"/>
    <m/>
    <n v="60"/>
    <n v="1"/>
  </r>
  <r>
    <d v="2024-03-01T00:00:00"/>
    <x v="2"/>
    <s v="0EW"/>
    <x v="28"/>
    <s v="ANSERMANUEVO"/>
    <s v="SKDA"/>
    <s v="HK5359"/>
    <x v="8"/>
    <x v="7"/>
    <n v="3"/>
    <n v="136.16999999999999"/>
    <n v="196"/>
    <n v="19"/>
    <n v="6"/>
    <n v="1146"/>
    <n v="19.100000000000001"/>
  </r>
  <r>
    <d v="2024-03-01T00:00:00"/>
    <x v="2"/>
    <s v="0EW"/>
    <x v="28"/>
    <s v="ANSERMANUEVO"/>
    <s v="SQGD"/>
    <s v="HK5356"/>
    <x v="8"/>
    <x v="7"/>
    <n v="1"/>
    <n v="17.899999999999999"/>
    <n v="51"/>
    <n v="51"/>
    <m/>
    <n v="3060"/>
    <n v="51"/>
  </r>
  <r>
    <d v="2024-03-01T00:00:00"/>
    <x v="2"/>
    <s v="0EW"/>
    <x v="28"/>
    <s v="BALBOA"/>
    <s v="SKDA"/>
    <s v="HK5359"/>
    <x v="8"/>
    <x v="7"/>
    <n v="2"/>
    <n v="30"/>
    <n v="107"/>
    <n v="10"/>
    <n v="7"/>
    <n v="607"/>
    <n v="10.116666666666667"/>
  </r>
  <r>
    <d v="2024-03-01T00:00:00"/>
    <x v="2"/>
    <s v="0EW"/>
    <x v="28"/>
    <s v="BUGALAGRANDE"/>
    <s v="SQGD"/>
    <s v="HK5359"/>
    <x v="8"/>
    <x v="7"/>
    <n v="3"/>
    <n v="61.5"/>
    <n v="254"/>
    <n v="25"/>
    <n v="4"/>
    <n v="1504"/>
    <n v="25.066666666666666"/>
  </r>
  <r>
    <d v="2024-03-01T00:00:00"/>
    <x v="2"/>
    <s v="0EW"/>
    <x v="28"/>
    <s v="CARTAGO"/>
    <s v="SKDA"/>
    <s v="HK5359"/>
    <x v="8"/>
    <x v="7"/>
    <n v="1"/>
    <n v="16.420000000000002"/>
    <n v="38"/>
    <n v="38"/>
    <m/>
    <n v="2280"/>
    <n v="38"/>
  </r>
  <r>
    <d v="2024-03-01T00:00:00"/>
    <x v="2"/>
    <s v="0EW"/>
    <x v="28"/>
    <s v="CARTAGO"/>
    <s v="SQGD"/>
    <s v="HK5356"/>
    <x v="8"/>
    <x v="7"/>
    <n v="3"/>
    <n v="54.9"/>
    <n v="15"/>
    <n v="15"/>
    <m/>
    <n v="900"/>
    <n v="15"/>
  </r>
  <r>
    <d v="2024-03-01T00:00:00"/>
    <x v="2"/>
    <s v="0EW"/>
    <x v="28"/>
    <s v="CARTAGO"/>
    <s v="SQGD"/>
    <s v="HK5359"/>
    <x v="8"/>
    <x v="7"/>
    <n v="2"/>
    <n v="56.66"/>
    <n v="136"/>
    <n v="13"/>
    <n v="6"/>
    <n v="786"/>
    <n v="13.1"/>
  </r>
  <r>
    <d v="2024-03-01T00:00:00"/>
    <x v="2"/>
    <s v="0EW"/>
    <x v="28"/>
    <s v="LA VICTORIA"/>
    <s v="SQGD"/>
    <s v="HK5359"/>
    <x v="8"/>
    <x v="7"/>
    <n v="1"/>
    <n v="17.899999999999999"/>
    <n v="45"/>
    <n v="45"/>
    <m/>
    <n v="2700"/>
    <n v="45"/>
  </r>
  <r>
    <d v="2024-03-01T00:00:00"/>
    <x v="2"/>
    <s v="0EW"/>
    <x v="28"/>
    <s v="OBANDO - VALLE"/>
    <s v="SQGD"/>
    <s v="HK5356"/>
    <x v="8"/>
    <x v="7"/>
    <n v="7"/>
    <n v="131.4"/>
    <n v="452"/>
    <n v="45"/>
    <n v="2"/>
    <n v="2702"/>
    <n v="45.033333333333331"/>
  </r>
  <r>
    <d v="2024-03-01T00:00:00"/>
    <x v="2"/>
    <s v="0EW"/>
    <x v="28"/>
    <s v="OBANDO - VALLE"/>
    <s v="SQGD"/>
    <s v="HK5359"/>
    <x v="8"/>
    <x v="7"/>
    <n v="11"/>
    <n v="309.36"/>
    <n v="532"/>
    <n v="53"/>
    <n v="2"/>
    <n v="3182"/>
    <n v="53.033333333333331"/>
  </r>
  <r>
    <d v="2024-03-01T00:00:00"/>
    <x v="2"/>
    <s v="0EW"/>
    <x v="28"/>
    <s v="ROLDANILLO"/>
    <s v="SQGD"/>
    <s v="HK5356"/>
    <x v="8"/>
    <x v="7"/>
    <n v="2"/>
    <n v="37.700000000000003"/>
    <n v="144"/>
    <n v="14"/>
    <n v="4"/>
    <n v="844"/>
    <n v="14.066666666666666"/>
  </r>
  <r>
    <d v="2024-03-01T00:00:00"/>
    <x v="2"/>
    <s v="0EW"/>
    <x v="28"/>
    <s v="ROLDANILLO"/>
    <s v="SQGD"/>
    <s v="HK5359"/>
    <x v="8"/>
    <x v="7"/>
    <n v="1"/>
    <n v="17.899999999999999"/>
    <n v="49"/>
    <n v="49"/>
    <m/>
    <n v="2940"/>
    <n v="49"/>
  </r>
  <r>
    <d v="2024-03-01T00:00:00"/>
    <x v="2"/>
    <s v="0EW"/>
    <x v="28"/>
    <s v="TORO"/>
    <s v="SQGD"/>
    <s v="HK5356"/>
    <x v="8"/>
    <x v="7"/>
    <n v="1"/>
    <n v="20.5"/>
    <n v="45"/>
    <n v="45"/>
    <m/>
    <n v="2700"/>
    <n v="45"/>
  </r>
  <r>
    <d v="2024-03-01T00:00:00"/>
    <x v="2"/>
    <s v="0EW"/>
    <x v="28"/>
    <s v="TORO"/>
    <s v="SQGD"/>
    <s v="HK5359"/>
    <x v="8"/>
    <x v="7"/>
    <n v="4"/>
    <n v="70"/>
    <n v="189"/>
    <n v="18"/>
    <n v="9"/>
    <n v="1089"/>
    <n v="18.149999999999999"/>
  </r>
  <r>
    <d v="2024-03-01T00:00:00"/>
    <x v="2"/>
    <s v="0EW"/>
    <x v="28"/>
    <s v="VITERBO"/>
    <s v="SKDA"/>
    <s v="HK5359"/>
    <x v="8"/>
    <x v="7"/>
    <n v="4"/>
    <n v="118.47"/>
    <n v="362"/>
    <n v="36"/>
    <n v="2"/>
    <n v="2162"/>
    <n v="36.033333333333331"/>
  </r>
  <r>
    <d v="2024-03-01T00:00:00"/>
    <x v="2"/>
    <s v="0EW"/>
    <x v="28"/>
    <s v="ZARZAL"/>
    <s v="SQGD"/>
    <s v="HK5359"/>
    <x v="8"/>
    <x v="7"/>
    <n v="1"/>
    <n v="20.5"/>
    <n v="11"/>
    <n v="11"/>
    <m/>
    <n v="660"/>
    <n v="11"/>
  </r>
  <r>
    <d v="2024-03-01T00:00:00"/>
    <x v="2"/>
    <s v="ODV"/>
    <x v="21"/>
    <s v="FUENTE DE ORO"/>
    <s v="MAJAGUAL"/>
    <s v="HK1738"/>
    <x v="0"/>
    <x v="0"/>
    <n v="2"/>
    <n v="40"/>
    <n v="1"/>
    <n v="1"/>
    <m/>
    <n v="60"/>
    <n v="1"/>
  </r>
  <r>
    <d v="2024-03-01T00:00:00"/>
    <x v="2"/>
    <s v="ODV"/>
    <x v="21"/>
    <s v="FUENTE DE ORO"/>
    <s v="MAJAGUAL"/>
    <s v="HK1738"/>
    <x v="0"/>
    <x v="11"/>
    <n v="1"/>
    <n v="15"/>
    <n v="35"/>
    <n v="35"/>
    <m/>
    <n v="2100"/>
    <n v="35"/>
  </r>
  <r>
    <d v="2024-03-01T00:00:00"/>
    <x v="2"/>
    <s v="ODV"/>
    <x v="21"/>
    <s v="FUENTE DE ORO"/>
    <s v="MAJAGUAL"/>
    <s v="HK1738"/>
    <x v="0"/>
    <x v="2"/>
    <n v="22"/>
    <n v="277"/>
    <n v="830"/>
    <n v="83"/>
    <n v="0"/>
    <n v="4980"/>
    <n v="83"/>
  </r>
  <r>
    <d v="2024-03-01T00:00:00"/>
    <x v="2"/>
    <s v="ODV"/>
    <x v="21"/>
    <s v="FUENTE DE ORO"/>
    <s v="MAJAGUAL"/>
    <s v="HK1738"/>
    <x v="0"/>
    <x v="4"/>
    <n v="14"/>
    <n v="248"/>
    <n v="630"/>
    <n v="63"/>
    <n v="0"/>
    <n v="3780"/>
    <n v="63"/>
  </r>
  <r>
    <d v="2024-03-01T00:00:00"/>
    <x v="2"/>
    <s v="OEY"/>
    <x v="22"/>
    <s v="GUACARI"/>
    <s v="SQIH"/>
    <s v="HK5371"/>
    <x v="4"/>
    <x v="7"/>
    <n v="40"/>
    <n v="422.7"/>
    <n v="251"/>
    <n v="25"/>
    <n v="1"/>
    <n v="1501"/>
    <n v="25.016666666666666"/>
  </r>
  <r>
    <d v="2024-03-01T00:00:00"/>
    <x v="2"/>
    <s v="OEY"/>
    <x v="22"/>
    <s v="PALMIRA"/>
    <s v="SQIM"/>
    <s v="HK5371"/>
    <x v="4"/>
    <x v="7"/>
    <n v="39"/>
    <n v="727.7"/>
    <n v="245"/>
    <n v="24"/>
    <n v="5"/>
    <n v="1445"/>
    <n v="24.083333333333332"/>
  </r>
  <r>
    <d v="2024-03-01T00:00:00"/>
    <x v="2"/>
    <s v="OEY"/>
    <x v="22"/>
    <s v="PRADERA"/>
    <s v="SQCA"/>
    <s v="HK5372"/>
    <x v="6"/>
    <x v="7"/>
    <n v="40"/>
    <n v="508"/>
    <n v="234"/>
    <n v="23"/>
    <n v="4"/>
    <n v="1384"/>
    <n v="23.066666666666666"/>
  </r>
  <r>
    <d v="2024-04-01T00:00:00"/>
    <x v="3"/>
    <s v="0BE"/>
    <x v="29"/>
    <s v="ZONA BANANERA"/>
    <s v="9IS"/>
    <s v="HK4457"/>
    <x v="9"/>
    <x v="1"/>
    <n v="26"/>
    <n v="4103.38"/>
    <n v="59"/>
    <n v="59"/>
    <m/>
    <n v="3540"/>
    <n v="59"/>
  </r>
  <r>
    <d v="2024-04-01T00:00:00"/>
    <x v="3"/>
    <s v="0BE"/>
    <x v="29"/>
    <s v="ZONA BANANERA"/>
    <s v="9IS"/>
    <s v="HK5172"/>
    <x v="9"/>
    <x v="1"/>
    <n v="26"/>
    <n v="5831.1"/>
    <n v="74"/>
    <n v="74"/>
    <m/>
    <n v="4440"/>
    <n v="74"/>
  </r>
  <r>
    <d v="2024-04-01T00:00:00"/>
    <x v="3"/>
    <s v="0BE"/>
    <x v="29"/>
    <s v="ZONA BANANERA"/>
    <s v="9IS"/>
    <s v="HK5253"/>
    <x v="9"/>
    <x v="1"/>
    <n v="20"/>
    <n v="4448.21"/>
    <n v="60"/>
    <n v="60"/>
    <m/>
    <n v="3600"/>
    <n v="60"/>
  </r>
  <r>
    <d v="2024-04-01T00:00:00"/>
    <x v="3"/>
    <s v="0BH"/>
    <x v="0"/>
    <s v="AGUAZUL"/>
    <s v="9CZ"/>
    <s v="HK1771"/>
    <x v="0"/>
    <x v="0"/>
    <n v="2"/>
    <n v="500"/>
    <n v="335"/>
    <n v="33"/>
    <n v="5"/>
    <n v="1985"/>
    <n v="33.083333333333336"/>
  </r>
  <r>
    <d v="2024-04-01T00:00:00"/>
    <x v="3"/>
    <s v="0BH"/>
    <x v="0"/>
    <s v="AGUAZUL"/>
    <s v="9CZ"/>
    <s v="HK2108"/>
    <x v="0"/>
    <x v="0"/>
    <n v="1"/>
    <n v="120"/>
    <n v="2"/>
    <n v="2"/>
    <m/>
    <n v="120"/>
    <n v="2"/>
  </r>
  <r>
    <d v="2024-04-01T00:00:00"/>
    <x v="3"/>
    <s v="0BH"/>
    <x v="0"/>
    <s v="MANI"/>
    <s v="LOM"/>
    <s v="HK2108"/>
    <x v="0"/>
    <x v="0"/>
    <n v="5"/>
    <n v="581"/>
    <n v="830"/>
    <n v="83"/>
    <n v="0"/>
    <n v="4980"/>
    <n v="83"/>
  </r>
  <r>
    <d v="2024-04-01T00:00:00"/>
    <x v="3"/>
    <s v="0BH"/>
    <x v="0"/>
    <s v="MANI"/>
    <s v="LOM"/>
    <s v="HK2171"/>
    <x v="0"/>
    <x v="0"/>
    <n v="1"/>
    <n v="60"/>
    <n v="1"/>
    <n v="1"/>
    <m/>
    <n v="60"/>
    <n v="1"/>
  </r>
  <r>
    <d v="2024-04-01T00:00:00"/>
    <x v="3"/>
    <s v="0BH"/>
    <x v="0"/>
    <s v="MANI"/>
    <s v="SQML"/>
    <s v="HK2108"/>
    <x v="0"/>
    <x v="0"/>
    <n v="2"/>
    <n v="420"/>
    <n v="7"/>
    <n v="7"/>
    <m/>
    <n v="420"/>
    <n v="7"/>
  </r>
  <r>
    <d v="2024-04-01T00:00:00"/>
    <x v="3"/>
    <s v="0BH"/>
    <x v="0"/>
    <s v="MONTERREY"/>
    <s v="9MC"/>
    <s v="HK2108"/>
    <x v="0"/>
    <x v="0"/>
    <n v="3"/>
    <n v="540"/>
    <n v="9"/>
    <n v="9"/>
    <m/>
    <n v="540"/>
    <n v="9"/>
  </r>
  <r>
    <d v="2024-04-01T00:00:00"/>
    <x v="3"/>
    <s v="0BH"/>
    <x v="0"/>
    <s v="MONTERREY"/>
    <s v="9MC"/>
    <s v="HK2171"/>
    <x v="0"/>
    <x v="0"/>
    <n v="11"/>
    <n v="1680"/>
    <n v="28"/>
    <n v="28"/>
    <m/>
    <n v="1680"/>
    <n v="28"/>
  </r>
  <r>
    <d v="2024-04-01T00:00:00"/>
    <x v="3"/>
    <s v="0BH"/>
    <x v="0"/>
    <s v="NUNCHIA"/>
    <s v="9AU"/>
    <s v="HK2321"/>
    <x v="0"/>
    <x v="0"/>
    <n v="8"/>
    <n v="1560"/>
    <n v="26"/>
    <n v="26"/>
    <m/>
    <n v="1560"/>
    <n v="26"/>
  </r>
  <r>
    <d v="2024-04-01T00:00:00"/>
    <x v="3"/>
    <s v="0BH"/>
    <x v="0"/>
    <s v="NUNCHIA"/>
    <s v="NIA"/>
    <s v="HK1731"/>
    <x v="0"/>
    <x v="0"/>
    <n v="10"/>
    <n v="1578"/>
    <n v="2333"/>
    <n v="23"/>
    <n v="33"/>
    <n v="1413"/>
    <n v="23.55"/>
  </r>
  <r>
    <d v="2024-04-01T00:00:00"/>
    <x v="3"/>
    <s v="0BH"/>
    <x v="0"/>
    <s v="NUNCHIA"/>
    <s v="NIA"/>
    <s v="HK2321"/>
    <x v="0"/>
    <x v="0"/>
    <n v="3"/>
    <n v="498"/>
    <n v="835"/>
    <n v="83"/>
    <n v="5"/>
    <n v="4985"/>
    <n v="83.083333333333329"/>
  </r>
  <r>
    <d v="2024-04-01T00:00:00"/>
    <x v="3"/>
    <s v="0BH"/>
    <x v="0"/>
    <s v="NUNCHIA"/>
    <s v="NUA"/>
    <s v="HK1731"/>
    <x v="0"/>
    <x v="0"/>
    <n v="1"/>
    <n v="180"/>
    <n v="3"/>
    <n v="3"/>
    <m/>
    <n v="180"/>
    <n v="3"/>
  </r>
  <r>
    <d v="2024-04-01T00:00:00"/>
    <x v="3"/>
    <s v="0BH"/>
    <x v="0"/>
    <s v="NUNCHIA"/>
    <s v="NUA"/>
    <s v="HK2321"/>
    <x v="0"/>
    <x v="0"/>
    <n v="1"/>
    <n v="180"/>
    <n v="3"/>
    <n v="3"/>
    <m/>
    <n v="180"/>
    <n v="3"/>
  </r>
  <r>
    <d v="2024-04-01T00:00:00"/>
    <x v="3"/>
    <s v="0BH"/>
    <x v="0"/>
    <s v="NUNCHIA"/>
    <s v="SKIN"/>
    <s v="HK2321"/>
    <x v="0"/>
    <x v="0"/>
    <n v="1"/>
    <n v="300"/>
    <n v="5"/>
    <n v="5"/>
    <m/>
    <n v="300"/>
    <n v="5"/>
  </r>
  <r>
    <d v="2024-04-01T00:00:00"/>
    <x v="3"/>
    <s v="0BH"/>
    <x v="0"/>
    <s v="VILLANUEVA - CASANARE"/>
    <s v="SKVN"/>
    <s v="HK2171"/>
    <x v="0"/>
    <x v="0"/>
    <n v="1"/>
    <n v="120"/>
    <n v="2"/>
    <n v="2"/>
    <m/>
    <n v="120"/>
    <n v="2"/>
  </r>
  <r>
    <d v="2024-04-01T00:00:00"/>
    <x v="3"/>
    <s v="0BM"/>
    <x v="1"/>
    <s v="EL PASO"/>
    <s v="MATADEINDIO"/>
    <s v="HK2004"/>
    <x v="0"/>
    <x v="1"/>
    <n v="13"/>
    <n v="472"/>
    <n v="354"/>
    <n v="35"/>
    <n v="4"/>
    <n v="2104"/>
    <n v="35.06666666666667"/>
  </r>
  <r>
    <d v="2024-04-01T00:00:00"/>
    <x v="3"/>
    <s v="0BM"/>
    <x v="1"/>
    <s v="EL PASO"/>
    <s v="MATADEINDIO"/>
    <s v="HK2095"/>
    <x v="0"/>
    <x v="1"/>
    <n v="10"/>
    <n v="351"/>
    <n v="4"/>
    <n v="4"/>
    <m/>
    <n v="240"/>
    <n v="4"/>
  </r>
  <r>
    <d v="2024-04-01T00:00:00"/>
    <x v="3"/>
    <s v="0BM"/>
    <x v="1"/>
    <s v="PIVIJAY"/>
    <s v="LAPALESTINA"/>
    <s v="HK2065"/>
    <x v="0"/>
    <x v="1"/>
    <n v="10"/>
    <n v="286"/>
    <n v="506"/>
    <n v="50"/>
    <n v="6"/>
    <n v="3006"/>
    <n v="50.1"/>
  </r>
  <r>
    <d v="2024-04-01T00:00:00"/>
    <x v="3"/>
    <s v="0BM"/>
    <x v="1"/>
    <s v="PIVIJAY"/>
    <s v="LAPALESTINA"/>
    <s v="HK2095"/>
    <x v="0"/>
    <x v="1"/>
    <n v="5"/>
    <n v="165"/>
    <n v="212"/>
    <n v="21"/>
    <n v="2"/>
    <n v="1262"/>
    <n v="21.033333333333335"/>
  </r>
  <r>
    <d v="2024-04-01T00:00:00"/>
    <x v="3"/>
    <s v="0BM"/>
    <x v="1"/>
    <s v="RIOHACHA"/>
    <s v="ASASANMARTIN"/>
    <s v="HK1741"/>
    <x v="0"/>
    <x v="1"/>
    <n v="80"/>
    <n v="1999.45"/>
    <n v="2954"/>
    <n v="29"/>
    <n v="54"/>
    <n v="1794"/>
    <n v="29.9"/>
  </r>
  <r>
    <d v="2024-04-01T00:00:00"/>
    <x v="3"/>
    <s v="0BM"/>
    <x v="1"/>
    <s v="SANTA MARTA"/>
    <s v="LADIVA"/>
    <s v="HK2004"/>
    <x v="0"/>
    <x v="1"/>
    <n v="60"/>
    <n v="1458.93"/>
    <n v="2148"/>
    <n v="21"/>
    <n v="48"/>
    <n v="1308"/>
    <n v="21.8"/>
  </r>
  <r>
    <d v="2024-04-01T00:00:00"/>
    <x v="3"/>
    <s v="0BM"/>
    <x v="1"/>
    <s v="ZONA BANANERA"/>
    <s v="LAAMALIA"/>
    <s v="HK1750"/>
    <x v="0"/>
    <x v="1"/>
    <n v="149"/>
    <n v="3738.5"/>
    <n v="5618"/>
    <n v="56"/>
    <n v="18"/>
    <n v="3378"/>
    <n v="56.3"/>
  </r>
  <r>
    <d v="2024-04-01T00:00:00"/>
    <x v="3"/>
    <s v="0BM"/>
    <x v="1"/>
    <s v="ZONA BANANERA"/>
    <s v="LAAMALIA"/>
    <s v="HK2004"/>
    <x v="0"/>
    <x v="1"/>
    <n v="31"/>
    <n v="852"/>
    <n v="1118"/>
    <n v="11"/>
    <n v="18"/>
    <n v="678"/>
    <n v="11.3"/>
  </r>
  <r>
    <d v="2024-04-01T00:00:00"/>
    <x v="3"/>
    <s v="0BM"/>
    <x v="1"/>
    <s v="ZONA BANANERA"/>
    <s v="LAAMALIA"/>
    <s v="HK2065"/>
    <x v="0"/>
    <x v="1"/>
    <n v="46"/>
    <n v="1205"/>
    <n v="1712"/>
    <n v="17"/>
    <n v="12"/>
    <n v="1032"/>
    <n v="17.2"/>
  </r>
  <r>
    <d v="2024-04-01T00:00:00"/>
    <x v="3"/>
    <s v="0BM"/>
    <x v="1"/>
    <s v="ZONA BANANERA"/>
    <s v="LAAMALIA"/>
    <s v="HK2095"/>
    <x v="0"/>
    <x v="1"/>
    <n v="136"/>
    <n v="3482.5"/>
    <n v="5018"/>
    <n v="50"/>
    <n v="18"/>
    <n v="3018"/>
    <n v="50.3"/>
  </r>
  <r>
    <d v="2024-04-01T00:00:00"/>
    <x v="3"/>
    <s v="0BP"/>
    <x v="24"/>
    <s v="AGUAZUL"/>
    <s v="AGJ"/>
    <s v="HK1983"/>
    <x v="0"/>
    <x v="0"/>
    <n v="16"/>
    <n v="200"/>
    <n v="54"/>
    <n v="54"/>
    <m/>
    <n v="3240"/>
    <n v="54"/>
  </r>
  <r>
    <d v="2024-04-01T00:00:00"/>
    <x v="3"/>
    <s v="0BP"/>
    <x v="24"/>
    <s v="AGUAZUL"/>
    <s v="AGJ"/>
    <s v="HK4733"/>
    <x v="2"/>
    <x v="0"/>
    <n v="20"/>
    <n v="250"/>
    <n v="67"/>
    <n v="67"/>
    <m/>
    <n v="4020"/>
    <n v="67"/>
  </r>
  <r>
    <d v="2024-04-01T00:00:00"/>
    <x v="3"/>
    <s v="0BP"/>
    <x v="24"/>
    <s v="AGUAZUL"/>
    <s v="TRM"/>
    <s v="HK1983"/>
    <x v="0"/>
    <x v="0"/>
    <n v="12"/>
    <n v="150"/>
    <n v="39"/>
    <n v="39"/>
    <m/>
    <n v="2340"/>
    <n v="39"/>
  </r>
  <r>
    <d v="2024-04-01T00:00:00"/>
    <x v="3"/>
    <s v="0BP"/>
    <x v="24"/>
    <s v="AGUAZUL"/>
    <s v="TRM"/>
    <s v="HK4733"/>
    <x v="2"/>
    <x v="0"/>
    <n v="72"/>
    <n v="900"/>
    <n v="24"/>
    <n v="24"/>
    <m/>
    <n v="1440"/>
    <n v="24"/>
  </r>
  <r>
    <d v="2024-04-01T00:00:00"/>
    <x v="3"/>
    <s v="0BP"/>
    <x v="24"/>
    <s v="TRINIDAD"/>
    <s v="9MS"/>
    <s v="HK4733"/>
    <x v="2"/>
    <x v="0"/>
    <n v="28"/>
    <n v="350"/>
    <n v="94"/>
    <n v="94"/>
    <m/>
    <n v="5640"/>
    <n v="94"/>
  </r>
  <r>
    <d v="2024-04-01T00:00:00"/>
    <x v="3"/>
    <s v="0BP"/>
    <x v="24"/>
    <s v="TRINIDAD"/>
    <s v="NUE"/>
    <s v="HK4733"/>
    <x v="2"/>
    <x v="0"/>
    <n v="9"/>
    <n v="112.5"/>
    <n v="31"/>
    <n v="31"/>
    <m/>
    <n v="1860"/>
    <n v="31"/>
  </r>
  <r>
    <d v="2024-04-01T00:00:00"/>
    <x v="3"/>
    <s v="0BR"/>
    <x v="2"/>
    <s v="APARTADO"/>
    <s v="LOSPLANES"/>
    <s v="HK2892"/>
    <x v="1"/>
    <x v="1"/>
    <n v="79"/>
    <n v="6079.2"/>
    <n v="45"/>
    <n v="45"/>
    <m/>
    <n v="2700"/>
    <n v="45"/>
  </r>
  <r>
    <d v="2024-04-01T00:00:00"/>
    <x v="3"/>
    <s v="0BR"/>
    <x v="2"/>
    <s v="APARTADO"/>
    <s v="LOSPLANES"/>
    <s v="HK4416"/>
    <x v="1"/>
    <x v="1"/>
    <n v="76"/>
    <n v="5376.5"/>
    <n v="38"/>
    <n v="38"/>
    <m/>
    <n v="2280"/>
    <n v="38"/>
  </r>
  <r>
    <d v="2024-04-01T00:00:00"/>
    <x v="3"/>
    <s v="0BR"/>
    <x v="2"/>
    <s v="APARTADO"/>
    <s v="LOSPLANES"/>
    <s v="HK4542"/>
    <x v="1"/>
    <x v="1"/>
    <n v="88"/>
    <n v="6711.4"/>
    <n v="48"/>
    <n v="48"/>
    <m/>
    <n v="2880"/>
    <n v="48"/>
  </r>
  <r>
    <d v="2024-04-01T00:00:00"/>
    <x v="3"/>
    <s v="0BR"/>
    <x v="2"/>
    <s v="APARTADO"/>
    <s v="LOSPLANES"/>
    <s v="HK4644"/>
    <x v="1"/>
    <x v="1"/>
    <n v="49"/>
    <n v="3691.2"/>
    <n v="25"/>
    <n v="25"/>
    <m/>
    <n v="1500"/>
    <n v="25"/>
  </r>
  <r>
    <d v="2024-04-01T00:00:00"/>
    <x v="3"/>
    <s v="0BR"/>
    <x v="2"/>
    <s v="APARTADO"/>
    <s v="LOSPLANES"/>
    <s v="HK4704"/>
    <x v="1"/>
    <x v="1"/>
    <n v="82"/>
    <n v="5892.6"/>
    <n v="43"/>
    <n v="43"/>
    <m/>
    <n v="2580"/>
    <n v="43"/>
  </r>
  <r>
    <d v="2024-04-01T00:00:00"/>
    <x v="3"/>
    <s v="0BR"/>
    <x v="2"/>
    <s v="APARTADO"/>
    <s v="LOSPLANES"/>
    <s v="HK4939"/>
    <x v="1"/>
    <x v="1"/>
    <n v="68"/>
    <n v="5137.7"/>
    <n v="36"/>
    <n v="36"/>
    <m/>
    <n v="2160"/>
    <n v="36"/>
  </r>
  <r>
    <d v="2024-04-01T00:00:00"/>
    <x v="3"/>
    <s v="0BR"/>
    <x v="2"/>
    <s v="APARTADO"/>
    <s v="LOSPLANES"/>
    <s v="HK5113"/>
    <x v="1"/>
    <x v="1"/>
    <n v="61"/>
    <n v="4224.5"/>
    <n v="31"/>
    <n v="31"/>
    <m/>
    <n v="1860"/>
    <n v="31"/>
  </r>
  <r>
    <d v="2024-04-01T00:00:00"/>
    <x v="3"/>
    <s v="0BR"/>
    <x v="2"/>
    <s v="APARTADO"/>
    <s v="LOSPLANES"/>
    <s v="HK5167"/>
    <x v="1"/>
    <x v="1"/>
    <n v="115"/>
    <n v="6212.2"/>
    <n v="40"/>
    <n v="40"/>
    <m/>
    <n v="2400"/>
    <n v="40"/>
  </r>
  <r>
    <d v="2024-04-01T00:00:00"/>
    <x v="3"/>
    <s v="0BR"/>
    <x v="2"/>
    <s v="APARTADO"/>
    <s v="LOSPLANES"/>
    <s v="HK5300"/>
    <x v="1"/>
    <x v="1"/>
    <n v="88"/>
    <n v="6494.3"/>
    <n v="41"/>
    <n v="41"/>
    <m/>
    <n v="2460"/>
    <n v="41"/>
  </r>
  <r>
    <d v="2024-04-01T00:00:00"/>
    <x v="3"/>
    <s v="0BR"/>
    <x v="2"/>
    <s v="APARTADO"/>
    <s v="LOSPLANES"/>
    <s v="HK5428"/>
    <x v="1"/>
    <x v="1"/>
    <n v="73"/>
    <n v="5364.8"/>
    <n v="44"/>
    <n v="44"/>
    <m/>
    <n v="2640"/>
    <n v="44"/>
  </r>
  <r>
    <d v="2024-04-01T00:00:00"/>
    <x v="3"/>
    <s v="0BR"/>
    <x v="2"/>
    <s v="CIENAGA"/>
    <s v="LACEIBA"/>
    <s v="HK1476"/>
    <x v="0"/>
    <x v="1"/>
    <n v="23"/>
    <n v="143"/>
    <n v="17"/>
    <n v="17"/>
    <m/>
    <n v="1020"/>
    <n v="17"/>
  </r>
  <r>
    <d v="2024-04-01T00:00:00"/>
    <x v="3"/>
    <s v="0BR"/>
    <x v="2"/>
    <s v="CIENAGA"/>
    <s v="LACEIBA"/>
    <s v="HK1767"/>
    <x v="0"/>
    <x v="1"/>
    <n v="68"/>
    <n v="1745.1"/>
    <n v="51"/>
    <n v="51"/>
    <m/>
    <n v="3060"/>
    <n v="51"/>
  </r>
  <r>
    <d v="2024-04-01T00:00:00"/>
    <x v="3"/>
    <s v="0BR"/>
    <x v="2"/>
    <s v="CIENAGA"/>
    <s v="LACEIBA"/>
    <s v="HK3631"/>
    <x v="0"/>
    <x v="1"/>
    <n v="65"/>
    <n v="1715.7"/>
    <n v="40"/>
    <n v="40"/>
    <m/>
    <n v="2400"/>
    <n v="40"/>
  </r>
  <r>
    <d v="2024-04-01T00:00:00"/>
    <x v="3"/>
    <s v="0BR"/>
    <x v="2"/>
    <s v="CIENAGA"/>
    <s v="LACEIBA"/>
    <s v="HK660"/>
    <x v="0"/>
    <x v="1"/>
    <n v="51"/>
    <n v="1290"/>
    <n v="35"/>
    <n v="35"/>
    <m/>
    <n v="2100"/>
    <n v="35"/>
  </r>
  <r>
    <d v="2024-04-01T00:00:00"/>
    <x v="3"/>
    <s v="0BR"/>
    <x v="2"/>
    <s v="CIENAGA"/>
    <s v="LACHECA"/>
    <s v="HK1767"/>
    <x v="0"/>
    <x v="1"/>
    <n v="23"/>
    <n v="549.6"/>
    <n v="11"/>
    <n v="11"/>
    <m/>
    <n v="660"/>
    <n v="11"/>
  </r>
  <r>
    <d v="2024-04-01T00:00:00"/>
    <x v="3"/>
    <s v="0BR"/>
    <x v="2"/>
    <s v="CIENAGA"/>
    <s v="LACHECA"/>
    <s v="HK3631"/>
    <x v="0"/>
    <x v="1"/>
    <n v="22"/>
    <n v="584.70000000000005"/>
    <n v="9"/>
    <n v="9"/>
    <m/>
    <n v="540"/>
    <n v="9"/>
  </r>
  <r>
    <d v="2024-04-01T00:00:00"/>
    <x v="3"/>
    <s v="0BR"/>
    <x v="2"/>
    <s v="CIENAGA"/>
    <s v="LACHECA"/>
    <s v="HK660"/>
    <x v="0"/>
    <x v="1"/>
    <n v="41"/>
    <n v="1030.2"/>
    <n v="24"/>
    <n v="24"/>
    <m/>
    <n v="1440"/>
    <n v="24"/>
  </r>
  <r>
    <d v="2024-04-01T00:00:00"/>
    <x v="3"/>
    <s v="0BR"/>
    <x v="2"/>
    <s v="TURBO"/>
    <s v="INDIRA"/>
    <s v="HK2892"/>
    <x v="1"/>
    <x v="1"/>
    <n v="14"/>
    <n v="1111.7"/>
    <n v="7"/>
    <n v="7"/>
    <m/>
    <n v="420"/>
    <n v="7"/>
  </r>
  <r>
    <d v="2024-04-01T00:00:00"/>
    <x v="3"/>
    <s v="0BR"/>
    <x v="2"/>
    <s v="TURBO"/>
    <s v="INDIRA"/>
    <s v="HK4416"/>
    <x v="1"/>
    <x v="1"/>
    <n v="14"/>
    <n v="1048.3"/>
    <n v="7"/>
    <n v="7"/>
    <m/>
    <n v="420"/>
    <n v="7"/>
  </r>
  <r>
    <d v="2024-04-01T00:00:00"/>
    <x v="3"/>
    <s v="0BR"/>
    <x v="2"/>
    <s v="TURBO"/>
    <s v="INDIRA"/>
    <s v="HK4542"/>
    <x v="1"/>
    <x v="1"/>
    <n v="7"/>
    <n v="560"/>
    <n v="4"/>
    <n v="4"/>
    <m/>
    <n v="240"/>
    <n v="4"/>
  </r>
  <r>
    <d v="2024-04-01T00:00:00"/>
    <x v="3"/>
    <s v="0BR"/>
    <x v="2"/>
    <s v="TURBO"/>
    <s v="INDIRA"/>
    <s v="HK4644"/>
    <x v="1"/>
    <x v="1"/>
    <n v="27"/>
    <n v="2083.3000000000002"/>
    <n v="13"/>
    <n v="13"/>
    <m/>
    <n v="780"/>
    <n v="13"/>
  </r>
  <r>
    <d v="2024-04-01T00:00:00"/>
    <x v="3"/>
    <s v="0BR"/>
    <x v="2"/>
    <s v="TURBO"/>
    <s v="INDIRA"/>
    <s v="HK4704"/>
    <x v="1"/>
    <x v="1"/>
    <n v="19"/>
    <n v="1465"/>
    <n v="9"/>
    <n v="9"/>
    <m/>
    <n v="540"/>
    <n v="9"/>
  </r>
  <r>
    <d v="2024-04-01T00:00:00"/>
    <x v="3"/>
    <s v="0BR"/>
    <x v="2"/>
    <s v="TURBO"/>
    <s v="INDIRA"/>
    <s v="HK4939"/>
    <x v="1"/>
    <x v="1"/>
    <n v="41"/>
    <n v="3196.6"/>
    <n v="19"/>
    <n v="19"/>
    <m/>
    <n v="1140"/>
    <n v="19"/>
  </r>
  <r>
    <d v="2024-04-01T00:00:00"/>
    <x v="3"/>
    <s v="0BR"/>
    <x v="2"/>
    <s v="TURBO"/>
    <s v="INDIRA"/>
    <s v="HK5113"/>
    <x v="1"/>
    <x v="1"/>
    <n v="15"/>
    <n v="1160"/>
    <n v="7"/>
    <n v="7"/>
    <m/>
    <n v="420"/>
    <n v="7"/>
  </r>
  <r>
    <d v="2024-04-01T00:00:00"/>
    <x v="3"/>
    <s v="0BR"/>
    <x v="2"/>
    <s v="TURBO"/>
    <s v="INDIRA"/>
    <s v="HK5167"/>
    <x v="1"/>
    <x v="1"/>
    <n v="6"/>
    <n v="480"/>
    <n v="3"/>
    <n v="3"/>
    <m/>
    <n v="180"/>
    <n v="3"/>
  </r>
  <r>
    <d v="2024-04-01T00:00:00"/>
    <x v="3"/>
    <s v="0BR"/>
    <x v="2"/>
    <s v="TURBO"/>
    <s v="INDIRA"/>
    <s v="HK5300"/>
    <x v="1"/>
    <x v="1"/>
    <n v="19"/>
    <n v="1510"/>
    <n v="8"/>
    <n v="8"/>
    <m/>
    <n v="480"/>
    <n v="8"/>
  </r>
  <r>
    <d v="2024-04-01T00:00:00"/>
    <x v="3"/>
    <s v="0BR"/>
    <x v="2"/>
    <s v="TURBO"/>
    <s v="INDIRA"/>
    <s v="HK5428"/>
    <x v="1"/>
    <x v="1"/>
    <n v="35"/>
    <n v="2736"/>
    <n v="20"/>
    <n v="20"/>
    <m/>
    <n v="1200"/>
    <n v="20"/>
  </r>
  <r>
    <d v="2024-04-01T00:00:00"/>
    <x v="3"/>
    <s v="0BS"/>
    <x v="3"/>
    <s v="AGUACHICA"/>
    <s v="AGY"/>
    <s v="HK1198"/>
    <x v="0"/>
    <x v="3"/>
    <n v="51"/>
    <n v="253"/>
    <n v="1654"/>
    <n v="16"/>
    <n v="54"/>
    <n v="1014"/>
    <n v="16.899999999999999"/>
  </r>
  <r>
    <d v="2024-04-01T00:00:00"/>
    <x v="3"/>
    <s v="0BT"/>
    <x v="4"/>
    <s v="CAREPA"/>
    <s v="LOSCEDROS"/>
    <s v="HK5224"/>
    <x v="1"/>
    <x v="1"/>
    <n v="79"/>
    <n v="4469.71"/>
    <n v="3654"/>
    <n v="36"/>
    <n v="54"/>
    <n v="2214"/>
    <n v="36.9"/>
  </r>
  <r>
    <d v="2024-04-01T00:00:00"/>
    <x v="3"/>
    <s v="0BT"/>
    <x v="4"/>
    <s v="CAREPA"/>
    <s v="LOSCEDROS"/>
    <s v="HK5249"/>
    <x v="1"/>
    <x v="1"/>
    <n v="78"/>
    <n v="4755.5"/>
    <n v="3606"/>
    <n v="36"/>
    <n v="6"/>
    <n v="2166"/>
    <n v="36.1"/>
  </r>
  <r>
    <d v="2024-04-01T00:00:00"/>
    <x v="3"/>
    <s v="0BT"/>
    <x v="4"/>
    <s v="CAREPA"/>
    <s v="LOSCEDROS"/>
    <s v="HK5269"/>
    <x v="1"/>
    <x v="1"/>
    <n v="91"/>
    <n v="4986.99"/>
    <n v="3930"/>
    <n v="39"/>
    <n v="30"/>
    <n v="2370"/>
    <n v="39.5"/>
  </r>
  <r>
    <d v="2024-04-01T00:00:00"/>
    <x v="3"/>
    <s v="0BT"/>
    <x v="4"/>
    <s v="CAREPA"/>
    <s v="LOSCEDROS"/>
    <s v="HK5270"/>
    <x v="1"/>
    <x v="1"/>
    <n v="80"/>
    <n v="4623.7"/>
    <n v="3542"/>
    <n v="35"/>
    <n v="42"/>
    <n v="2142"/>
    <n v="35.700000000000003"/>
  </r>
  <r>
    <d v="2024-04-01T00:00:00"/>
    <x v="3"/>
    <s v="0BT"/>
    <x v="4"/>
    <s v="CAREPA"/>
    <s v="LOSCEDROS"/>
    <s v="HK5311"/>
    <x v="1"/>
    <x v="1"/>
    <n v="93"/>
    <n v="5451.91"/>
    <n v="3700"/>
    <n v="37"/>
    <n v="0"/>
    <n v="2220"/>
    <n v="37"/>
  </r>
  <r>
    <d v="2024-04-01T00:00:00"/>
    <x v="3"/>
    <s v="0BT"/>
    <x v="4"/>
    <s v="CAREPA"/>
    <s v="LOSCEDROS"/>
    <s v="HK5332"/>
    <x v="1"/>
    <x v="1"/>
    <n v="84"/>
    <n v="4721.97"/>
    <n v="3606"/>
    <n v="36"/>
    <n v="6"/>
    <n v="2166"/>
    <n v="36.1"/>
  </r>
  <r>
    <d v="2024-04-01T00:00:00"/>
    <x v="3"/>
    <s v="0CC"/>
    <x v="5"/>
    <s v="FUENTE DE ORO"/>
    <s v="FUT"/>
    <s v="HK1723"/>
    <x v="0"/>
    <x v="12"/>
    <n v="1"/>
    <n v="9"/>
    <n v="13"/>
    <n v="13"/>
    <m/>
    <n v="780"/>
    <n v="13"/>
  </r>
  <r>
    <d v="2024-04-01T00:00:00"/>
    <x v="3"/>
    <s v="0CC"/>
    <x v="5"/>
    <s v="FUENTE DE ORO"/>
    <s v="FUT"/>
    <s v="HK1723"/>
    <x v="0"/>
    <x v="5"/>
    <n v="6"/>
    <n v="65"/>
    <n v="1140"/>
    <n v="11"/>
    <n v="40"/>
    <n v="700"/>
    <n v="11.666666666666666"/>
  </r>
  <r>
    <d v="2024-04-01T00:00:00"/>
    <x v="3"/>
    <s v="0CC"/>
    <x v="5"/>
    <s v="FUENTE DE ORO"/>
    <s v="FUT"/>
    <s v="HK1723"/>
    <x v="0"/>
    <x v="2"/>
    <n v="53"/>
    <n v="582"/>
    <n v="1904"/>
    <n v="19"/>
    <n v="4"/>
    <n v="1144"/>
    <n v="19.066666666666666"/>
  </r>
  <r>
    <d v="2024-04-01T00:00:00"/>
    <x v="3"/>
    <s v="0CC"/>
    <x v="5"/>
    <s v="FUENTE DE ORO"/>
    <s v="FUT"/>
    <s v="HK1723"/>
    <x v="0"/>
    <x v="4"/>
    <n v="14"/>
    <n v="163"/>
    <n v="304"/>
    <n v="30"/>
    <n v="4"/>
    <n v="1804"/>
    <n v="30.066666666666666"/>
  </r>
  <r>
    <d v="2024-04-01T00:00:00"/>
    <x v="3"/>
    <s v="0CK"/>
    <x v="6"/>
    <s v="PUERTO LOPEZ"/>
    <s v="PLD"/>
    <s v="HK1364"/>
    <x v="0"/>
    <x v="0"/>
    <n v="5"/>
    <n v="380"/>
    <n v="1240"/>
    <n v="12"/>
    <n v="40"/>
    <n v="760"/>
    <n v="12.666666666666666"/>
  </r>
  <r>
    <d v="2024-04-01T00:00:00"/>
    <x v="3"/>
    <s v="0CK"/>
    <x v="6"/>
    <s v="PUERTO LOPEZ"/>
    <s v="PLD"/>
    <s v="HK1817"/>
    <x v="0"/>
    <x v="0"/>
    <n v="3"/>
    <n v="235"/>
    <n v="750"/>
    <n v="75"/>
    <n v="0"/>
    <n v="4500"/>
    <n v="75"/>
  </r>
  <r>
    <d v="2024-04-01T00:00:00"/>
    <x v="3"/>
    <s v="0CK"/>
    <x v="6"/>
    <s v="PUERTO LOPEZ"/>
    <s v="PLD"/>
    <s v="HK2021"/>
    <x v="0"/>
    <x v="0"/>
    <n v="1"/>
    <n v="150"/>
    <n v="5"/>
    <n v="5"/>
    <m/>
    <n v="300"/>
    <n v="5"/>
  </r>
  <r>
    <d v="2024-04-01T00:00:00"/>
    <x v="3"/>
    <s v="0CK"/>
    <x v="6"/>
    <s v="PUERTO LOPEZ"/>
    <s v="PLD"/>
    <s v="HK2037"/>
    <x v="0"/>
    <x v="0"/>
    <n v="6"/>
    <n v="607"/>
    <n v="2015"/>
    <n v="20"/>
    <n v="15"/>
    <n v="1215"/>
    <n v="20.25"/>
  </r>
  <r>
    <d v="2024-04-01T00:00:00"/>
    <x v="3"/>
    <s v="0CP"/>
    <x v="7"/>
    <s v="PURIFICACION"/>
    <s v="LAMARIA"/>
    <s v="HK383"/>
    <x v="2"/>
    <x v="0"/>
    <n v="30"/>
    <n v="457"/>
    <n v="830"/>
    <n v="83"/>
    <n v="0"/>
    <n v="4980"/>
    <n v="83"/>
  </r>
  <r>
    <d v="2024-04-01T00:00:00"/>
    <x v="3"/>
    <s v="0CR"/>
    <x v="25"/>
    <s v="CIENAGA"/>
    <s v="LALUCHA"/>
    <s v="HK4014"/>
    <x v="7"/>
    <x v="1"/>
    <n v="29"/>
    <n v="3446.63"/>
    <n v="3233"/>
    <n v="32"/>
    <n v="33"/>
    <n v="1953"/>
    <n v="32.549999999999997"/>
  </r>
  <r>
    <d v="2024-04-01T00:00:00"/>
    <x v="3"/>
    <s v="0CR"/>
    <x v="25"/>
    <s v="CIENAGA"/>
    <s v="LALUCHA"/>
    <s v="HK4436"/>
    <x v="7"/>
    <x v="1"/>
    <n v="45"/>
    <n v="3100.47"/>
    <n v="4942"/>
    <n v="49"/>
    <n v="42"/>
    <n v="2982"/>
    <n v="49.7"/>
  </r>
  <r>
    <d v="2024-04-01T00:00:00"/>
    <x v="3"/>
    <s v="0CR"/>
    <x v="25"/>
    <s v="CIENAGA"/>
    <s v="LALUCHA"/>
    <s v="HK5085"/>
    <x v="7"/>
    <x v="1"/>
    <n v="55"/>
    <n v="3786.14"/>
    <n v="6325"/>
    <n v="63"/>
    <n v="25"/>
    <n v="3805"/>
    <n v="63.416666666666664"/>
  </r>
  <r>
    <d v="2024-04-01T00:00:00"/>
    <x v="3"/>
    <s v="0CR"/>
    <x v="25"/>
    <s v="CIENAGA"/>
    <s v="LALUCHA"/>
    <s v="HK5177"/>
    <x v="7"/>
    <x v="1"/>
    <n v="10"/>
    <n v="630.59"/>
    <n v="742"/>
    <n v="74"/>
    <n v="2"/>
    <n v="4442"/>
    <n v="74.033333333333331"/>
  </r>
  <r>
    <d v="2024-04-01T00:00:00"/>
    <x v="3"/>
    <s v="0CT"/>
    <x v="8"/>
    <s v="CARTAGO"/>
    <s v="CGW"/>
    <s v="HK1099"/>
    <x v="2"/>
    <x v="6"/>
    <n v="18"/>
    <n v="145"/>
    <n v="528"/>
    <n v="52"/>
    <n v="8"/>
    <n v="3128"/>
    <n v="52.133333333333333"/>
  </r>
  <r>
    <d v="2024-04-01T00:00:00"/>
    <x v="3"/>
    <s v="0DD"/>
    <x v="10"/>
    <s v="AMBALEMA"/>
    <s v="CRT"/>
    <s v="HK732"/>
    <x v="2"/>
    <x v="0"/>
    <n v="4"/>
    <n v="25"/>
    <n v="1"/>
    <n v="1"/>
    <m/>
    <n v="60"/>
    <n v="1"/>
  </r>
  <r>
    <d v="2024-04-01T00:00:00"/>
    <x v="3"/>
    <s v="0DD"/>
    <x v="10"/>
    <s v="CAMPOALEGRE"/>
    <s v="CUM"/>
    <s v="HK1290"/>
    <x v="2"/>
    <x v="0"/>
    <n v="30"/>
    <n v="187.5"/>
    <n v="730"/>
    <n v="73"/>
    <n v="0"/>
    <n v="4380"/>
    <n v="73"/>
  </r>
  <r>
    <d v="2024-04-01T00:00:00"/>
    <x v="3"/>
    <s v="0DD"/>
    <x v="10"/>
    <s v="CAMPOALEGRE"/>
    <s v="ELH"/>
    <s v="HK129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68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785"/>
    <x v="2"/>
    <x v="0"/>
    <n v="16"/>
    <n v="100"/>
    <n v="4"/>
    <n v="4"/>
    <m/>
    <n v="240"/>
    <n v="4"/>
  </r>
  <r>
    <d v="2024-04-01T00:00:00"/>
    <x v="3"/>
    <s v="0DD"/>
    <x v="10"/>
    <s v="EL ESPINAL"/>
    <s v="AGB"/>
    <s v="HK1060"/>
    <x v="2"/>
    <x v="0"/>
    <n v="44"/>
    <n v="275"/>
    <n v="11"/>
    <n v="11"/>
    <m/>
    <n v="660"/>
    <n v="11"/>
  </r>
  <r>
    <d v="2024-04-01T00:00:00"/>
    <x v="3"/>
    <s v="0DD"/>
    <x v="10"/>
    <s v="EL ESPINAL"/>
    <s v="AGB"/>
    <s v="HK1325"/>
    <x v="2"/>
    <x v="0"/>
    <n v="32"/>
    <n v="200"/>
    <n v="8"/>
    <n v="8"/>
    <m/>
    <n v="480"/>
    <n v="8"/>
  </r>
  <r>
    <d v="2024-04-01T00:00:00"/>
    <x v="3"/>
    <s v="0DD"/>
    <x v="10"/>
    <s v="EL ESPINAL"/>
    <s v="AGB"/>
    <s v="HK419"/>
    <x v="2"/>
    <x v="0"/>
    <n v="40"/>
    <n v="250"/>
    <n v="10"/>
    <n v="10"/>
    <m/>
    <n v="600"/>
    <n v="10"/>
  </r>
  <r>
    <d v="2024-04-01T00:00:00"/>
    <x v="3"/>
    <s v="0DD"/>
    <x v="10"/>
    <s v="EL ESPINAL"/>
    <s v="CHA"/>
    <s v="HK1325"/>
    <x v="2"/>
    <x v="0"/>
    <n v="24"/>
    <n v="150"/>
    <n v="6"/>
    <n v="6"/>
    <m/>
    <n v="360"/>
    <n v="6"/>
  </r>
  <r>
    <d v="2024-04-01T00:00:00"/>
    <x v="3"/>
    <s v="0DD"/>
    <x v="10"/>
    <s v="GUAMO"/>
    <s v="LAA"/>
    <s v="HK1325"/>
    <x v="2"/>
    <x v="0"/>
    <n v="32"/>
    <n v="200"/>
    <n v="8"/>
    <n v="8"/>
    <m/>
    <n v="480"/>
    <n v="8"/>
  </r>
  <r>
    <d v="2024-04-01T00:00:00"/>
    <x v="3"/>
    <s v="0DD"/>
    <x v="10"/>
    <s v="GUAMO"/>
    <s v="LAA"/>
    <s v="HK419"/>
    <x v="2"/>
    <x v="0"/>
    <n v="28"/>
    <n v="175"/>
    <n v="7"/>
    <n v="7"/>
    <m/>
    <n v="420"/>
    <n v="7"/>
  </r>
  <r>
    <d v="2024-04-01T00:00:00"/>
    <x v="3"/>
    <s v="0DD"/>
    <x v="10"/>
    <s v="IBAGUE"/>
    <s v="EET"/>
    <s v="HK1680"/>
    <x v="2"/>
    <x v="0"/>
    <n v="16"/>
    <n v="100"/>
    <n v="4"/>
    <n v="4"/>
    <m/>
    <n v="240"/>
    <n v="4"/>
  </r>
  <r>
    <d v="2024-04-01T00:00:00"/>
    <x v="3"/>
    <s v="0DD"/>
    <x v="10"/>
    <s v="IBAGUE"/>
    <s v="EET"/>
    <s v="HK1785"/>
    <x v="2"/>
    <x v="0"/>
    <n v="4"/>
    <n v="25"/>
    <n v="1"/>
    <n v="1"/>
    <m/>
    <n v="60"/>
    <n v="1"/>
  </r>
  <r>
    <d v="2024-04-01T00:00:00"/>
    <x v="3"/>
    <s v="0DD"/>
    <x v="10"/>
    <s v="IBAGUE"/>
    <s v="HOP"/>
    <s v="HK1785"/>
    <x v="2"/>
    <x v="0"/>
    <n v="4"/>
    <n v="25"/>
    <n v="1"/>
    <n v="1"/>
    <m/>
    <n v="60"/>
    <n v="1"/>
  </r>
  <r>
    <d v="2024-04-01T00:00:00"/>
    <x v="3"/>
    <s v="0DD"/>
    <x v="10"/>
    <s v="IBAGUE"/>
    <s v="PPT"/>
    <s v="HK1785"/>
    <x v="2"/>
    <x v="0"/>
    <n v="12"/>
    <n v="75"/>
    <n v="3"/>
    <n v="3"/>
    <m/>
    <n v="180"/>
    <n v="3"/>
  </r>
  <r>
    <d v="2024-04-01T00:00:00"/>
    <x v="3"/>
    <s v="0DD"/>
    <x v="10"/>
    <s v="IBAGUE"/>
    <s v="RGR"/>
    <s v="HK1785"/>
    <x v="2"/>
    <x v="0"/>
    <n v="8"/>
    <n v="50"/>
    <n v="2"/>
    <n v="2"/>
    <m/>
    <n v="120"/>
    <n v="2"/>
  </r>
  <r>
    <d v="2024-04-01T00:00:00"/>
    <x v="3"/>
    <s v="0DD"/>
    <x v="10"/>
    <s v="IBAGUE"/>
    <s v="RGR"/>
    <s v="HK732"/>
    <x v="2"/>
    <x v="0"/>
    <n v="16"/>
    <n v="100"/>
    <n v="4"/>
    <n v="4"/>
    <m/>
    <n v="240"/>
    <n v="4"/>
  </r>
  <r>
    <d v="2024-04-01T00:00:00"/>
    <x v="3"/>
    <s v="0DD"/>
    <x v="10"/>
    <s v="PALERMO"/>
    <s v="GUN"/>
    <s v="HK1290"/>
    <x v="2"/>
    <x v="0"/>
    <n v="2"/>
    <n v="12.5"/>
    <n v="30"/>
    <n v="30"/>
    <m/>
    <n v="1800"/>
    <n v="30"/>
  </r>
  <r>
    <d v="2024-04-01T00:00:00"/>
    <x v="3"/>
    <s v="0DD"/>
    <x v="10"/>
    <s v="PALERMO"/>
    <s v="JUN"/>
    <s v="HK1290"/>
    <x v="2"/>
    <x v="0"/>
    <n v="2"/>
    <n v="12.5"/>
    <n v="30"/>
    <n v="30"/>
    <m/>
    <n v="1800"/>
    <n v="30"/>
  </r>
  <r>
    <d v="2024-04-01T00:00:00"/>
    <x v="3"/>
    <s v="0DD"/>
    <x v="10"/>
    <s v="PIEDRAS"/>
    <s v="PRA "/>
    <s v="HK1785"/>
    <x v="2"/>
    <x v="0"/>
    <n v="12"/>
    <n v="75"/>
    <n v="3"/>
    <n v="3"/>
    <m/>
    <n v="180"/>
    <n v="3"/>
  </r>
  <r>
    <d v="2024-04-01T00:00:00"/>
    <x v="3"/>
    <s v="0DD"/>
    <x v="10"/>
    <s v="PIEDRAS"/>
    <s v="SAM"/>
    <s v="HK1680"/>
    <x v="2"/>
    <x v="0"/>
    <n v="32"/>
    <n v="200"/>
    <n v="8"/>
    <n v="8"/>
    <m/>
    <n v="480"/>
    <n v="8"/>
  </r>
  <r>
    <d v="2024-04-01T00:00:00"/>
    <x v="3"/>
    <s v="0DD"/>
    <x v="10"/>
    <s v="PIEDRAS"/>
    <s v="SAM"/>
    <s v="HK1785"/>
    <x v="2"/>
    <x v="0"/>
    <n v="32"/>
    <n v="200"/>
    <n v="8"/>
    <n v="8"/>
    <m/>
    <n v="480"/>
    <n v="8"/>
  </r>
  <r>
    <d v="2024-04-01T00:00:00"/>
    <x v="3"/>
    <s v="0DD"/>
    <x v="10"/>
    <s v="TELLO"/>
    <s v="TLO"/>
    <s v="HK1290"/>
    <x v="2"/>
    <x v="0"/>
    <n v="14"/>
    <n v="87.5"/>
    <n v="330"/>
    <n v="33"/>
    <n v="0"/>
    <n v="1980"/>
    <n v="33"/>
  </r>
  <r>
    <d v="2024-04-01T00:00:00"/>
    <x v="3"/>
    <s v="0DD"/>
    <x v="10"/>
    <s v="VENADILLO"/>
    <s v="BOL"/>
    <s v="HK1680"/>
    <x v="2"/>
    <x v="0"/>
    <n v="8"/>
    <n v="50"/>
    <n v="2"/>
    <n v="2"/>
    <m/>
    <n v="120"/>
    <n v="2"/>
  </r>
  <r>
    <d v="2024-04-01T00:00:00"/>
    <x v="3"/>
    <s v="0DG"/>
    <x v="30"/>
    <s v="NUNCHIA"/>
    <s v="9AC"/>
    <s v="HK2187"/>
    <x v="0"/>
    <x v="0"/>
    <n v="3"/>
    <n v="300"/>
    <n v="5"/>
    <n v="5"/>
    <m/>
    <n v="300"/>
    <n v="5"/>
  </r>
  <r>
    <d v="2024-04-01T00:00:00"/>
    <x v="3"/>
    <s v="0DL"/>
    <x v="11"/>
    <s v="MANI"/>
    <s v="SKDL"/>
    <s v="HK1425"/>
    <x v="0"/>
    <x v="0"/>
    <n v="3"/>
    <n v="690"/>
    <n v="1130"/>
    <n v="11"/>
    <n v="30"/>
    <n v="690"/>
    <n v="11.5"/>
  </r>
  <r>
    <d v="2024-04-01T00:00:00"/>
    <x v="3"/>
    <s v="0DL"/>
    <x v="11"/>
    <s v="MANI"/>
    <s v="SKDL"/>
    <s v="HK1970"/>
    <x v="0"/>
    <x v="0"/>
    <n v="11"/>
    <n v="690"/>
    <n v="2830"/>
    <n v="28"/>
    <n v="30"/>
    <n v="1710"/>
    <n v="28.5"/>
  </r>
  <r>
    <d v="2024-04-01T00:00:00"/>
    <x v="3"/>
    <s v="0DL"/>
    <x v="11"/>
    <s v="MANI"/>
    <s v="SKDL"/>
    <s v="HK3419"/>
    <x v="3"/>
    <x v="0"/>
    <n v="3"/>
    <n v="360"/>
    <n v="6"/>
    <n v="6"/>
    <m/>
    <n v="360"/>
    <n v="6"/>
  </r>
  <r>
    <d v="2024-04-01T00:00:00"/>
    <x v="3"/>
    <s v="0DL"/>
    <x v="11"/>
    <s v="MANI"/>
    <s v="SKDL"/>
    <s v="HK5403"/>
    <x v="3"/>
    <x v="0"/>
    <n v="10"/>
    <n v="2340"/>
    <n v="39"/>
    <n v="39"/>
    <m/>
    <n v="2340"/>
    <n v="39"/>
  </r>
  <r>
    <d v="2024-04-01T00:00:00"/>
    <x v="3"/>
    <s v="0DL"/>
    <x v="11"/>
    <s v="PUERTO LOPEZ"/>
    <s v="SKDL"/>
    <s v="HK1839"/>
    <x v="0"/>
    <x v="0"/>
    <n v="4"/>
    <n v="270"/>
    <n v="430"/>
    <n v="43"/>
    <n v="0"/>
    <n v="2580"/>
    <n v="43"/>
  </r>
  <r>
    <d v="2024-04-01T00:00:00"/>
    <x v="3"/>
    <s v="0DL"/>
    <x v="11"/>
    <s v="PUERTO LOPEZ"/>
    <s v="SQNP"/>
    <s v="HK1535"/>
    <x v="0"/>
    <x v="0"/>
    <n v="25"/>
    <n v="4230"/>
    <n v="7030"/>
    <n v="70"/>
    <n v="30"/>
    <n v="4230"/>
    <n v="70.5"/>
  </r>
  <r>
    <d v="2024-04-01T00:00:00"/>
    <x v="3"/>
    <s v="0DL"/>
    <x v="11"/>
    <s v="PUERTO LOPEZ"/>
    <s v="SQNP"/>
    <s v="HK1639"/>
    <x v="0"/>
    <x v="0"/>
    <n v="15"/>
    <n v="3090"/>
    <n v="5130"/>
    <n v="51"/>
    <n v="30"/>
    <n v="3090"/>
    <n v="51.5"/>
  </r>
  <r>
    <d v="2024-04-01T00:00:00"/>
    <x v="3"/>
    <s v="0DR"/>
    <x v="13"/>
    <s v="TRINIDAD"/>
    <s v="MIRAVISTA"/>
    <s v="HK1454"/>
    <x v="0"/>
    <x v="0"/>
    <n v="142"/>
    <n v="1979"/>
    <n v="36"/>
    <n v="36"/>
    <m/>
    <n v="2160"/>
    <n v="36"/>
  </r>
  <r>
    <d v="2024-04-01T00:00:00"/>
    <x v="3"/>
    <s v="0DR"/>
    <x v="13"/>
    <s v="TRINIDAD"/>
    <s v="MIRAVISTA"/>
    <s v="HK1684"/>
    <x v="2"/>
    <x v="0"/>
    <n v="298"/>
    <n v="4163"/>
    <n v="74"/>
    <n v="74"/>
    <m/>
    <n v="4440"/>
    <n v="74"/>
  </r>
  <r>
    <d v="2024-04-01T00:00:00"/>
    <x v="3"/>
    <s v="0DR"/>
    <x v="13"/>
    <s v="TRINIDAD"/>
    <s v="NUEVACANAIMA"/>
    <s v="HK1454"/>
    <x v="0"/>
    <x v="0"/>
    <n v="8"/>
    <n v="122"/>
    <n v="230"/>
    <n v="23"/>
    <n v="0"/>
    <n v="1380"/>
    <n v="23"/>
  </r>
  <r>
    <d v="2024-04-01T00:00:00"/>
    <x v="3"/>
    <s v="0DR"/>
    <x v="13"/>
    <s v="VILLAVICENCIO"/>
    <s v="NUEVACANAIMA"/>
    <s v="HK1054"/>
    <x v="2"/>
    <x v="0"/>
    <n v="48"/>
    <n v="671"/>
    <n v="1230"/>
    <n v="12"/>
    <n v="30"/>
    <n v="750"/>
    <n v="12.5"/>
  </r>
  <r>
    <d v="2024-04-01T00:00:00"/>
    <x v="3"/>
    <s v="0DR"/>
    <x v="13"/>
    <s v="VILLAVICENCIO"/>
    <s v="NUEVACANAIMA"/>
    <s v="HK1684"/>
    <x v="2"/>
    <x v="0"/>
    <n v="11"/>
    <n v="142"/>
    <n v="3"/>
    <n v="3"/>
    <m/>
    <n v="180"/>
    <n v="3"/>
  </r>
  <r>
    <d v="2024-04-01T00:00:00"/>
    <x v="3"/>
    <s v="0DS"/>
    <x v="31"/>
    <s v="CABUYARO"/>
    <s v="9EU"/>
    <s v="HK1627"/>
    <x v="0"/>
    <x v="0"/>
    <n v="4"/>
    <n v="144"/>
    <n v="2"/>
    <n v="2"/>
    <m/>
    <n v="120"/>
    <n v="2"/>
  </r>
  <r>
    <d v="2024-04-01T00:00:00"/>
    <x v="3"/>
    <s v="0DS"/>
    <x v="31"/>
    <s v="PUERTO LOPEZ"/>
    <s v="9JA"/>
    <s v="HK1627"/>
    <x v="0"/>
    <x v="0"/>
    <n v="100"/>
    <n v="2678"/>
    <n v="42"/>
    <n v="42"/>
    <m/>
    <n v="2520"/>
    <n v="42"/>
  </r>
  <r>
    <d v="2024-04-01T00:00:00"/>
    <x v="3"/>
    <s v="0DT"/>
    <x v="27"/>
    <s v="CABUYARO"/>
    <s v="SQRY"/>
    <s v="HK2313"/>
    <x v="0"/>
    <x v="0"/>
    <n v="11"/>
    <n v="320"/>
    <n v="8"/>
    <n v="8"/>
    <m/>
    <n v="480"/>
    <n v="8"/>
  </r>
  <r>
    <d v="2024-04-01T00:00:00"/>
    <x v="3"/>
    <s v="0DU"/>
    <x v="14"/>
    <s v="MANI"/>
    <s v="SAS"/>
    <s v="HK1819"/>
    <x v="0"/>
    <x v="0"/>
    <n v="110"/>
    <n v="2034"/>
    <n v="35"/>
    <n v="35"/>
    <m/>
    <n v="2100"/>
    <n v="35"/>
  </r>
  <r>
    <d v="2024-04-01T00:00:00"/>
    <x v="3"/>
    <s v="0DU"/>
    <x v="14"/>
    <s v="VILLAVICENCIO"/>
    <s v="9AV"/>
    <s v="HK1739"/>
    <x v="0"/>
    <x v="0"/>
    <n v="76"/>
    <n v="810"/>
    <n v="25"/>
    <n v="25"/>
    <m/>
    <n v="1500"/>
    <n v="25"/>
  </r>
  <r>
    <d v="2024-04-01T00:00:00"/>
    <x v="3"/>
    <s v="0DU"/>
    <x v="14"/>
    <s v="VILLAVICENCIO"/>
    <s v="9AV"/>
    <s v="HK2319"/>
    <x v="0"/>
    <x v="0"/>
    <n v="107"/>
    <n v="1302"/>
    <n v="37"/>
    <n v="37"/>
    <m/>
    <n v="2220"/>
    <n v="37"/>
  </r>
  <r>
    <d v="2024-04-01T00:00:00"/>
    <x v="3"/>
    <s v="0DX"/>
    <x v="15"/>
    <s v="NUNCHIA"/>
    <s v="NUT"/>
    <s v="HK1380"/>
    <x v="2"/>
    <x v="0"/>
    <n v="50"/>
    <n v="760"/>
    <n v="19"/>
    <n v="19"/>
    <m/>
    <n v="1140"/>
    <n v="19"/>
  </r>
  <r>
    <d v="2024-04-01T00:00:00"/>
    <x v="3"/>
    <s v="0DX"/>
    <x v="15"/>
    <s v="NUNCHIA"/>
    <s v="NUT"/>
    <s v="HK1784"/>
    <x v="2"/>
    <x v="0"/>
    <n v="64"/>
    <n v="960"/>
    <n v="24"/>
    <n v="24"/>
    <m/>
    <n v="1440"/>
    <n v="24"/>
  </r>
  <r>
    <d v="2024-04-01T00:00:00"/>
    <x v="3"/>
    <s v="0DX"/>
    <x v="15"/>
    <s v="NUNCHIA"/>
    <s v="NUT"/>
    <s v="HK531"/>
    <x v="2"/>
    <x v="0"/>
    <n v="97"/>
    <n v="1452"/>
    <n v="3630"/>
    <n v="36"/>
    <n v="30"/>
    <n v="2190"/>
    <n v="36.5"/>
  </r>
  <r>
    <d v="2024-04-01T00:00:00"/>
    <x v="3"/>
    <s v="0DX"/>
    <x v="15"/>
    <s v="VILLANUEVA - CASANARE"/>
    <s v="9AO"/>
    <s v="HK1136"/>
    <x v="2"/>
    <x v="0"/>
    <n v="57"/>
    <n v="852"/>
    <n v="2130"/>
    <n v="21"/>
    <n v="30"/>
    <n v="1290"/>
    <n v="21.5"/>
  </r>
  <r>
    <d v="2024-04-01T00:00:00"/>
    <x v="3"/>
    <s v="0DX"/>
    <x v="15"/>
    <s v="VILLANUEVA - CASANARE"/>
    <s v="9AO"/>
    <s v="HK1159"/>
    <x v="2"/>
    <x v="0"/>
    <n v="69"/>
    <n v="1040"/>
    <n v="26"/>
    <n v="26"/>
    <m/>
    <n v="1560"/>
    <n v="26"/>
  </r>
  <r>
    <d v="2024-04-01T00:00:00"/>
    <x v="3"/>
    <s v="0DX"/>
    <x v="15"/>
    <s v="VILLANUEVA - CASANARE"/>
    <s v="9AO"/>
    <s v="HK673"/>
    <x v="2"/>
    <x v="0"/>
    <n v="120"/>
    <n v="1800"/>
    <n v="45"/>
    <n v="45"/>
    <m/>
    <n v="2700"/>
    <n v="45"/>
  </r>
  <r>
    <d v="2024-04-01T00:00:00"/>
    <x v="3"/>
    <s v="0DX"/>
    <x v="15"/>
    <s v="VILLANUEVA - CASANARE"/>
    <s v="9AO"/>
    <s v="HK946"/>
    <x v="2"/>
    <x v="0"/>
    <n v="48"/>
    <n v="732"/>
    <n v="1930"/>
    <n v="19"/>
    <n v="30"/>
    <n v="1170"/>
    <n v="19.5"/>
  </r>
  <r>
    <d v="2024-04-01T00:00:00"/>
    <x v="3"/>
    <s v="0DX"/>
    <x v="15"/>
    <s v="YOPAL"/>
    <s v="BUO"/>
    <s v="HK1160"/>
    <x v="2"/>
    <x v="0"/>
    <n v="64"/>
    <n v="960"/>
    <n v="24"/>
    <n v="24"/>
    <m/>
    <n v="1440"/>
    <n v="24"/>
  </r>
  <r>
    <d v="2024-04-01T00:00:00"/>
    <x v="3"/>
    <s v="0DX"/>
    <x v="15"/>
    <s v="YOPAL"/>
    <s v="BUO"/>
    <s v="HK616"/>
    <x v="2"/>
    <x v="0"/>
    <n v="42"/>
    <n v="640"/>
    <n v="16"/>
    <n v="16"/>
    <m/>
    <n v="960"/>
    <n v="16"/>
  </r>
  <r>
    <d v="2024-04-01T00:00:00"/>
    <x v="3"/>
    <s v="0DY"/>
    <x v="16"/>
    <s v="LERIDA"/>
    <s v="9IDY"/>
    <s v="HK1674"/>
    <x v="2"/>
    <x v="0"/>
    <n v="51"/>
    <n v="21.04"/>
    <n v="2020"/>
    <n v="20"/>
    <n v="20"/>
    <n v="1220"/>
    <n v="20.333333333333332"/>
  </r>
  <r>
    <d v="2024-04-01T00:00:00"/>
    <x v="3"/>
    <s v="0EN"/>
    <x v="16"/>
    <s v="PAZ DE ARIPORO"/>
    <s v="LAFORTALEZA"/>
    <s v="HK1837"/>
    <x v="0"/>
    <x v="0"/>
    <n v="14"/>
    <n v="521"/>
    <n v="20"/>
    <n v="20"/>
    <m/>
    <n v="1200"/>
    <n v="20"/>
  </r>
  <r>
    <d v="2024-04-01T00:00:00"/>
    <x v="3"/>
    <s v="0ET"/>
    <x v="18"/>
    <s v="CANDELARIA"/>
    <s v="LAESMERALDA"/>
    <s v="HK5218"/>
    <x v="4"/>
    <x v="7"/>
    <n v="53"/>
    <n v="1072.43"/>
    <n v="3512"/>
    <n v="35"/>
    <n v="12"/>
    <n v="2112"/>
    <n v="35.200000000000003"/>
  </r>
  <r>
    <d v="2024-04-01T00:00:00"/>
    <x v="3"/>
    <s v="0ET"/>
    <x v="18"/>
    <s v="CANDELARIA"/>
    <s v="LAESMERALDA"/>
    <s v="HK5336"/>
    <x v="4"/>
    <x v="7"/>
    <n v="30"/>
    <n v="874.4"/>
    <n v="2842"/>
    <n v="28"/>
    <n v="42"/>
    <n v="1722"/>
    <n v="28.7"/>
  </r>
  <r>
    <d v="2024-04-01T00:00:00"/>
    <x v="3"/>
    <s v="0EV"/>
    <x v="19"/>
    <s v="APARTADO"/>
    <s v="7KK"/>
    <s v="HK5380"/>
    <x v="5"/>
    <x v="1"/>
    <n v="45"/>
    <n v="3444"/>
    <n v="22"/>
    <n v="22"/>
    <m/>
    <n v="1320"/>
    <n v="22"/>
  </r>
  <r>
    <d v="2024-04-01T00:00:00"/>
    <x v="3"/>
    <s v="0EV"/>
    <x v="19"/>
    <s v="APARTADO"/>
    <s v="7KK"/>
    <s v="HK5381"/>
    <x v="5"/>
    <x v="1"/>
    <n v="96"/>
    <n v="6536"/>
    <n v="462"/>
    <n v="46"/>
    <n v="2"/>
    <n v="2762"/>
    <n v="46.033333333333331"/>
  </r>
  <r>
    <d v="2024-04-01T00:00:00"/>
    <x v="3"/>
    <s v="0EV"/>
    <x v="19"/>
    <s v="APARTADO"/>
    <s v="7KK"/>
    <s v="HK5384"/>
    <x v="5"/>
    <x v="1"/>
    <n v="103"/>
    <n v="7303"/>
    <n v="496"/>
    <n v="49"/>
    <n v="6"/>
    <n v="2946"/>
    <n v="49.1"/>
  </r>
  <r>
    <d v="2024-04-01T00:00:00"/>
    <x v="3"/>
    <s v="0EV"/>
    <x v="19"/>
    <s v="APARTADO"/>
    <s v="7KK"/>
    <s v="HK5386"/>
    <x v="5"/>
    <x v="1"/>
    <n v="91"/>
    <n v="7160"/>
    <n v="494"/>
    <n v="49"/>
    <n v="4"/>
    <n v="2944"/>
    <n v="49.06666666666667"/>
  </r>
  <r>
    <d v="2024-04-01T00:00:00"/>
    <x v="3"/>
    <s v="0EV"/>
    <x v="19"/>
    <s v="APARTADO"/>
    <s v="7KK"/>
    <s v="HK5387"/>
    <x v="5"/>
    <x v="1"/>
    <n v="106"/>
    <n v="7925"/>
    <n v="551"/>
    <n v="55"/>
    <n v="1"/>
    <n v="3301"/>
    <n v="55.016666666666666"/>
  </r>
  <r>
    <d v="2024-04-01T00:00:00"/>
    <x v="3"/>
    <s v="0EX"/>
    <x v="20"/>
    <s v="RIOFRIO"/>
    <s v="LACARMELITA9"/>
    <s v="HK5416"/>
    <x v="6"/>
    <x v="7"/>
    <n v="8"/>
    <n v="125.45"/>
    <n v="542"/>
    <n v="54"/>
    <n v="2"/>
    <n v="3242"/>
    <n v="54.033333333333331"/>
  </r>
  <r>
    <d v="2024-04-01T00:00:00"/>
    <x v="3"/>
    <s v="0EX"/>
    <x v="20"/>
    <s v="ZARZAL"/>
    <s v="RIOPAILAOPA"/>
    <s v="HK5251"/>
    <x v="6"/>
    <x v="7"/>
    <n v="29"/>
    <n v="526.32000000000005"/>
    <n v="1524"/>
    <n v="15"/>
    <n v="24"/>
    <n v="924"/>
    <n v="15.4"/>
  </r>
  <r>
    <d v="2024-04-01T00:00:00"/>
    <x v="3"/>
    <s v="0EX"/>
    <x v="20"/>
    <s v="ZARZAL"/>
    <s v="RIOPAILAOPA"/>
    <s v="HK5416"/>
    <x v="6"/>
    <x v="7"/>
    <n v="87"/>
    <n v="1533.97"/>
    <n v="43"/>
    <n v="43"/>
    <m/>
    <n v="2580"/>
    <n v="43"/>
  </r>
  <r>
    <d v="2024-04-01T00:00:00"/>
    <x v="3"/>
    <s v="ODV"/>
    <x v="21"/>
    <s v="FUENTE DE ORO"/>
    <s v="MAJAGUAL"/>
    <s v="HK1738"/>
    <x v="0"/>
    <x v="0"/>
    <n v="8"/>
    <n v="106"/>
    <n v="236"/>
    <n v="23"/>
    <n v="6"/>
    <n v="1386"/>
    <n v="23.1"/>
  </r>
  <r>
    <d v="2024-04-01T00:00:00"/>
    <x v="3"/>
    <s v="ODV"/>
    <x v="21"/>
    <s v="FUENTE DE ORO"/>
    <s v="MAJAGUAL"/>
    <s v="HK1738"/>
    <x v="0"/>
    <x v="5"/>
    <n v="16"/>
    <n v="210"/>
    <n v="530"/>
    <n v="53"/>
    <n v="0"/>
    <n v="3180"/>
    <n v="53"/>
  </r>
  <r>
    <d v="2024-04-01T00:00:00"/>
    <x v="3"/>
    <s v="ODV"/>
    <x v="21"/>
    <s v="FUENTE DE ORO"/>
    <s v="MAJAGUAL"/>
    <s v="HK1738"/>
    <x v="0"/>
    <x v="2"/>
    <n v="26"/>
    <n v="300"/>
    <n v="840"/>
    <n v="84"/>
    <n v="0"/>
    <n v="5040"/>
    <n v="84"/>
  </r>
  <r>
    <d v="2024-04-01T00:00:00"/>
    <x v="3"/>
    <s v="ODV"/>
    <x v="21"/>
    <s v="FUENTE DE ORO"/>
    <s v="MAJAGUAL"/>
    <s v="HK1738"/>
    <x v="0"/>
    <x v="4"/>
    <n v="20"/>
    <n v="277"/>
    <n v="8"/>
    <n v="8"/>
    <m/>
    <n v="480"/>
    <n v="8"/>
  </r>
  <r>
    <d v="2024-04-01T00:00:00"/>
    <x v="3"/>
    <s v="OEY"/>
    <x v="22"/>
    <s v="GUACARI"/>
    <s v="SQIH"/>
    <s v="HK5371"/>
    <x v="4"/>
    <x v="7"/>
    <n v="30"/>
    <n v="400.7"/>
    <n v="175"/>
    <n v="17"/>
    <n v="5"/>
    <n v="1025"/>
    <n v="17.083333333333332"/>
  </r>
  <r>
    <d v="2024-04-01T00:00:00"/>
    <x v="3"/>
    <s v="OEY"/>
    <x v="22"/>
    <s v="JAMUNDI"/>
    <s v="SKGJ"/>
    <s v="HK5372"/>
    <x v="6"/>
    <x v="7"/>
    <n v="4"/>
    <n v="0"/>
    <n v="2"/>
    <n v="2"/>
    <m/>
    <n v="120"/>
    <n v="2"/>
  </r>
  <r>
    <d v="2024-04-01T00:00:00"/>
    <x v="3"/>
    <s v="OEY"/>
    <x v="22"/>
    <s v="PALMIRA"/>
    <s v="SQIM"/>
    <s v="HK5371"/>
    <x v="4"/>
    <x v="7"/>
    <n v="51"/>
    <n v="829.5"/>
    <n v="335"/>
    <n v="33"/>
    <n v="5"/>
    <n v="1985"/>
    <n v="33.083333333333336"/>
  </r>
  <r>
    <d v="2024-04-01T00:00:00"/>
    <x v="3"/>
    <s v="OEY"/>
    <x v="22"/>
    <s v="PRADERA"/>
    <s v="SQCA"/>
    <s v="HK5372"/>
    <x v="6"/>
    <x v="7"/>
    <n v="96"/>
    <n v="1216"/>
    <n v="57"/>
    <n v="57"/>
    <m/>
    <n v="3420"/>
    <n v="57"/>
  </r>
  <r>
    <d v="2024-05-01T00:00:00"/>
    <x v="4"/>
    <s v="0BE"/>
    <x v="29"/>
    <s v="ZONA BANANERA"/>
    <s v="9IS"/>
    <s v="HK4457"/>
    <x v="10"/>
    <x v="1"/>
    <n v="25"/>
    <n v="3511"/>
    <n v="603"/>
    <n v="60"/>
    <n v="3"/>
    <n v="3603"/>
    <n v="60.05"/>
  </r>
  <r>
    <d v="2024-05-01T00:00:00"/>
    <x v="4"/>
    <s v="0BE"/>
    <x v="29"/>
    <s v="ZONA BANANERA"/>
    <s v="9IS"/>
    <s v="HK5172"/>
    <x v="10"/>
    <x v="1"/>
    <n v="17"/>
    <n v="4853"/>
    <n v="577"/>
    <n v="57"/>
    <n v="7"/>
    <n v="3427"/>
    <n v="57.116666666666667"/>
  </r>
  <r>
    <d v="2024-05-01T00:00:00"/>
    <x v="4"/>
    <s v="0BE"/>
    <x v="29"/>
    <s v="ZONA BANANERA"/>
    <s v="9IS"/>
    <s v="HK5253"/>
    <x v="10"/>
    <x v="1"/>
    <n v="21"/>
    <n v="4825"/>
    <n v="625"/>
    <n v="62"/>
    <n v="5"/>
    <n v="3725"/>
    <n v="62.083333333333336"/>
  </r>
  <r>
    <d v="2024-05-01T00:00:00"/>
    <x v="4"/>
    <s v="0BM"/>
    <x v="1"/>
    <s v="EL PASO"/>
    <s v="MATADEINDIO"/>
    <s v="HK1750"/>
    <x v="0"/>
    <x v="1"/>
    <n v="24"/>
    <n v="834"/>
    <n v="1012"/>
    <n v="10"/>
    <n v="12"/>
    <n v="612"/>
    <n v="10.199999999999999"/>
  </r>
  <r>
    <d v="2024-05-01T00:00:00"/>
    <x v="4"/>
    <s v="0BM"/>
    <x v="1"/>
    <s v="RIOHACHA"/>
    <s v="ASASANMARTIN"/>
    <s v="HK1741"/>
    <x v="0"/>
    <x v="1"/>
    <n v="97"/>
    <n v="2154"/>
    <n v="35"/>
    <n v="35"/>
    <m/>
    <n v="2100"/>
    <n v="35"/>
  </r>
  <r>
    <d v="2024-05-01T00:00:00"/>
    <x v="4"/>
    <s v="0BM"/>
    <x v="1"/>
    <s v="RIOHACHA"/>
    <s v="ASASANMARTIN"/>
    <s v="HK2004"/>
    <x v="0"/>
    <x v="1"/>
    <n v="25"/>
    <n v="713"/>
    <n v="912"/>
    <n v="91"/>
    <n v="2"/>
    <n v="5462"/>
    <n v="91.033333333333331"/>
  </r>
  <r>
    <d v="2024-05-01T00:00:00"/>
    <x v="4"/>
    <s v="0BM"/>
    <x v="1"/>
    <s v="SANTA MARTA"/>
    <s v="LADIVA"/>
    <s v="HK2004"/>
    <x v="0"/>
    <x v="1"/>
    <n v="69"/>
    <n v="1636"/>
    <n v="2318"/>
    <n v="23"/>
    <n v="18"/>
    <n v="1398"/>
    <n v="23.3"/>
  </r>
  <r>
    <d v="2024-05-01T00:00:00"/>
    <x v="4"/>
    <s v="0BM"/>
    <x v="1"/>
    <s v="ZONA BANANERA"/>
    <s v="LAAMALIA"/>
    <s v="HK1750"/>
    <x v="0"/>
    <x v="1"/>
    <n v="129"/>
    <n v="3383"/>
    <n v="4342"/>
    <n v="43"/>
    <n v="42"/>
    <n v="2622"/>
    <n v="43.7"/>
  </r>
  <r>
    <d v="2024-05-01T00:00:00"/>
    <x v="4"/>
    <s v="0BM"/>
    <x v="1"/>
    <s v="ZONA BANANERA"/>
    <s v="LAAMALIA"/>
    <s v="HK2095"/>
    <x v="0"/>
    <x v="1"/>
    <n v="151"/>
    <n v="3822"/>
    <n v="5124"/>
    <n v="51"/>
    <n v="24"/>
    <n v="3084"/>
    <n v="51.4"/>
  </r>
  <r>
    <d v="2024-05-01T00:00:00"/>
    <x v="4"/>
    <s v="0BN"/>
    <x v="23"/>
    <s v="VILLANUEVA - CASANARE"/>
    <s v="VNU"/>
    <s v="HK1648"/>
    <x v="0"/>
    <x v="0"/>
    <n v="810"/>
    <n v="3290"/>
    <n v="47"/>
    <n v="47"/>
    <m/>
    <n v="2820"/>
    <n v="47"/>
  </r>
  <r>
    <d v="2024-05-01T00:00:00"/>
    <x v="4"/>
    <s v="0BN"/>
    <x v="23"/>
    <s v="VILLANUEVA - CASANARE"/>
    <s v="VNU"/>
    <s v="HK1762"/>
    <x v="0"/>
    <x v="0"/>
    <n v="910"/>
    <n v="3820"/>
    <n v="54"/>
    <n v="54"/>
    <m/>
    <n v="3240"/>
    <n v="54"/>
  </r>
  <r>
    <d v="2024-05-01T00:00:00"/>
    <x v="4"/>
    <s v="0BN"/>
    <x v="23"/>
    <s v="VILLANUEVA - CASANARE"/>
    <s v="VNU"/>
    <s v="HK1994"/>
    <x v="0"/>
    <x v="0"/>
    <n v="750"/>
    <n v="3000"/>
    <n v="40"/>
    <n v="40"/>
    <m/>
    <n v="2400"/>
    <n v="40"/>
  </r>
  <r>
    <d v="2024-05-01T00:00:00"/>
    <x v="4"/>
    <s v="0BP"/>
    <x v="24"/>
    <s v="AGUAZUL"/>
    <s v="AGJ"/>
    <s v="HK1049"/>
    <x v="2"/>
    <x v="0"/>
    <n v="26"/>
    <n v="325"/>
    <n v="87"/>
    <n v="87"/>
    <m/>
    <n v="5220"/>
    <n v="87"/>
  </r>
  <r>
    <d v="2024-05-01T00:00:00"/>
    <x v="4"/>
    <s v="0BP"/>
    <x v="24"/>
    <s v="AGUAZUL"/>
    <s v="AGJ"/>
    <s v="HK1983"/>
    <x v="0"/>
    <x v="0"/>
    <n v="63"/>
    <n v="788"/>
    <n v="21"/>
    <n v="21"/>
    <m/>
    <n v="1260"/>
    <n v="21"/>
  </r>
  <r>
    <d v="2024-05-01T00:00:00"/>
    <x v="4"/>
    <s v="0BP"/>
    <x v="24"/>
    <s v="AGUAZUL"/>
    <s v="AGJ"/>
    <s v="HK4733"/>
    <x v="2"/>
    <x v="0"/>
    <n v="26"/>
    <n v="325"/>
    <n v="87"/>
    <n v="87"/>
    <m/>
    <n v="5220"/>
    <n v="87"/>
  </r>
  <r>
    <d v="2024-05-01T00:00:00"/>
    <x v="4"/>
    <s v="0BP"/>
    <x v="24"/>
    <s v="AGUAZUL"/>
    <s v="TRM"/>
    <s v="HK1049"/>
    <x v="2"/>
    <x v="0"/>
    <n v="73"/>
    <n v="913"/>
    <n v="243"/>
    <n v="24"/>
    <n v="3"/>
    <n v="1443"/>
    <n v="24.05"/>
  </r>
  <r>
    <d v="2024-05-01T00:00:00"/>
    <x v="4"/>
    <s v="0BP"/>
    <x v="24"/>
    <s v="AGUAZUL"/>
    <s v="TRM"/>
    <s v="HK1983"/>
    <x v="0"/>
    <x v="0"/>
    <n v="93"/>
    <n v="1163"/>
    <n v="311"/>
    <n v="31"/>
    <n v="1"/>
    <n v="1861"/>
    <n v="31.016666666666666"/>
  </r>
  <r>
    <d v="2024-05-01T00:00:00"/>
    <x v="4"/>
    <s v="0BP"/>
    <x v="24"/>
    <s v="AGUAZUL"/>
    <s v="TRM"/>
    <s v="HK4733"/>
    <x v="2"/>
    <x v="0"/>
    <n v="45"/>
    <n v="563"/>
    <n v="149"/>
    <n v="14"/>
    <n v="9"/>
    <n v="849"/>
    <n v="14.15"/>
  </r>
  <r>
    <d v="2024-05-01T00:00:00"/>
    <x v="4"/>
    <s v="0BP"/>
    <x v="24"/>
    <s v="TRINIDAD"/>
    <s v="9MS"/>
    <s v="HK4733"/>
    <x v="2"/>
    <x v="0"/>
    <n v="32"/>
    <n v="400"/>
    <n v="107"/>
    <n v="10"/>
    <n v="7"/>
    <n v="607"/>
    <n v="10.116666666666667"/>
  </r>
  <r>
    <d v="2024-05-01T00:00:00"/>
    <x v="4"/>
    <s v="0BP"/>
    <x v="24"/>
    <s v="TRINIDAD"/>
    <s v="NUE"/>
    <s v="HK1049"/>
    <x v="2"/>
    <x v="0"/>
    <n v="78"/>
    <n v="975"/>
    <n v="261"/>
    <n v="26"/>
    <n v="1"/>
    <n v="1561"/>
    <n v="26.016666666666666"/>
  </r>
  <r>
    <d v="2024-05-01T00:00:00"/>
    <x v="4"/>
    <s v="0BP"/>
    <x v="24"/>
    <s v="TRINIDAD"/>
    <s v="NUE"/>
    <s v="HK4733"/>
    <x v="2"/>
    <x v="0"/>
    <n v="31"/>
    <n v="388"/>
    <n v="102"/>
    <n v="10"/>
    <n v="2"/>
    <n v="602"/>
    <n v="10.033333333333333"/>
  </r>
  <r>
    <d v="2024-05-01T00:00:00"/>
    <x v="4"/>
    <s v="0BS"/>
    <x v="3"/>
    <s v="AGUACHICA"/>
    <s v="AGY"/>
    <s v="HK1198"/>
    <x v="0"/>
    <x v="3"/>
    <n v="23"/>
    <n v="351"/>
    <n v="830"/>
    <n v="83"/>
    <n v="0"/>
    <n v="4980"/>
    <n v="83"/>
  </r>
  <r>
    <d v="2024-05-01T00:00:00"/>
    <x v="4"/>
    <s v="0BT"/>
    <x v="4"/>
    <s v="CAREPA"/>
    <s v="LOSCEDROS"/>
    <s v="HK5224"/>
    <x v="1"/>
    <x v="1"/>
    <n v="83"/>
    <n v="4721"/>
    <n v="37"/>
    <n v="37"/>
    <m/>
    <n v="2220"/>
    <n v="37"/>
  </r>
  <r>
    <d v="2024-05-01T00:00:00"/>
    <x v="4"/>
    <s v="0BT"/>
    <x v="4"/>
    <s v="CAREPA"/>
    <s v="LOSCEDROS"/>
    <s v="HK5249"/>
    <x v="1"/>
    <x v="1"/>
    <n v="85"/>
    <n v="4903"/>
    <n v="3906"/>
    <n v="39"/>
    <n v="6"/>
    <n v="2346"/>
    <n v="39.1"/>
  </r>
  <r>
    <d v="2024-05-01T00:00:00"/>
    <x v="4"/>
    <s v="0BT"/>
    <x v="4"/>
    <s v="CAREPA"/>
    <s v="LOSCEDROS"/>
    <s v="HK5269"/>
    <x v="1"/>
    <x v="1"/>
    <n v="89"/>
    <n v="5154"/>
    <n v="4124"/>
    <n v="41"/>
    <n v="24"/>
    <n v="2484"/>
    <n v="41.4"/>
  </r>
  <r>
    <d v="2024-05-01T00:00:00"/>
    <x v="4"/>
    <s v="0BT"/>
    <x v="4"/>
    <s v="CAREPA"/>
    <s v="LOSCEDROS"/>
    <s v="HK5270"/>
    <x v="1"/>
    <x v="1"/>
    <n v="80"/>
    <n v="4804"/>
    <n v="3754"/>
    <n v="37"/>
    <n v="54"/>
    <n v="2274"/>
    <n v="37.9"/>
  </r>
  <r>
    <d v="2024-05-01T00:00:00"/>
    <x v="4"/>
    <s v="0BT"/>
    <x v="4"/>
    <s v="CAREPA"/>
    <s v="LOSCEDROS"/>
    <s v="HK5311"/>
    <x v="1"/>
    <x v="1"/>
    <n v="87"/>
    <n v="5170"/>
    <n v="3430"/>
    <n v="34"/>
    <n v="30"/>
    <n v="2070"/>
    <n v="34.5"/>
  </r>
  <r>
    <d v="2024-05-01T00:00:00"/>
    <x v="4"/>
    <s v="0BT"/>
    <x v="4"/>
    <s v="CAREPA"/>
    <s v="LOSCEDROS"/>
    <s v="HK5332"/>
    <x v="1"/>
    <x v="1"/>
    <n v="88"/>
    <n v="5112"/>
    <n v="3806"/>
    <n v="38"/>
    <n v="6"/>
    <n v="2286"/>
    <n v="38.1"/>
  </r>
  <r>
    <d v="2024-05-01T00:00:00"/>
    <x v="4"/>
    <s v="0CC"/>
    <x v="5"/>
    <s v="FUENTE DE ORO"/>
    <s v="FUT"/>
    <s v="HK1723"/>
    <x v="0"/>
    <x v="12"/>
    <n v="1"/>
    <n v="9"/>
    <n v="1220"/>
    <n v="12"/>
    <n v="20"/>
    <n v="740"/>
    <n v="12.333333333333334"/>
  </r>
  <r>
    <d v="2024-05-01T00:00:00"/>
    <x v="4"/>
    <s v="0CC"/>
    <x v="5"/>
    <s v="FUENTE DE ORO"/>
    <s v="FUT"/>
    <s v="HK1723"/>
    <x v="0"/>
    <x v="0"/>
    <n v="6"/>
    <n v="104"/>
    <n v="201"/>
    <n v="20"/>
    <n v="1"/>
    <n v="1201"/>
    <n v="20.016666666666666"/>
  </r>
  <r>
    <d v="2024-05-01T00:00:00"/>
    <x v="4"/>
    <s v="0CC"/>
    <x v="5"/>
    <s v="FUENTE DE ORO"/>
    <s v="FUT"/>
    <s v="HK1723"/>
    <x v="0"/>
    <x v="5"/>
    <n v="15"/>
    <n v="177"/>
    <n v="1702"/>
    <n v="17"/>
    <n v="2"/>
    <n v="1022"/>
    <n v="17.033333333333335"/>
  </r>
  <r>
    <d v="2024-05-01T00:00:00"/>
    <x v="4"/>
    <s v="0CC"/>
    <x v="5"/>
    <s v="FUENTE DE ORO"/>
    <s v="FUT"/>
    <s v="HK1723"/>
    <x v="0"/>
    <x v="2"/>
    <n v="72"/>
    <n v="784"/>
    <n v="13"/>
    <n v="13"/>
    <m/>
    <n v="780"/>
    <n v="13"/>
  </r>
  <r>
    <d v="2024-05-01T00:00:00"/>
    <x v="4"/>
    <s v="0CC"/>
    <x v="5"/>
    <s v="FUENTE DE ORO"/>
    <s v="FUT"/>
    <s v="HK1723"/>
    <x v="0"/>
    <x v="4"/>
    <n v="13"/>
    <n v="151"/>
    <n v="1622"/>
    <n v="16"/>
    <n v="22"/>
    <n v="982"/>
    <n v="16.366666666666667"/>
  </r>
  <r>
    <d v="2024-05-01T00:00:00"/>
    <x v="4"/>
    <s v="0CK"/>
    <x v="6"/>
    <s v="PUERTO LOPEZ"/>
    <s v="PLD"/>
    <s v="HK1364"/>
    <x v="0"/>
    <x v="0"/>
    <n v="17"/>
    <n v="2175"/>
    <n v="7230"/>
    <n v="72"/>
    <n v="30"/>
    <n v="4350"/>
    <n v="72.5"/>
  </r>
  <r>
    <d v="2024-05-01T00:00:00"/>
    <x v="4"/>
    <s v="0CK"/>
    <x v="6"/>
    <s v="PUERTO LOPEZ"/>
    <s v="PLD"/>
    <s v="HK1766"/>
    <x v="0"/>
    <x v="0"/>
    <n v="10"/>
    <n v="435"/>
    <n v="1430"/>
    <n v="14"/>
    <n v="30"/>
    <n v="870"/>
    <n v="14.5"/>
  </r>
  <r>
    <d v="2024-05-01T00:00:00"/>
    <x v="4"/>
    <s v="0CK"/>
    <x v="6"/>
    <s v="PUERTO LOPEZ"/>
    <s v="PLD"/>
    <s v="HK1817"/>
    <x v="0"/>
    <x v="0"/>
    <n v="9"/>
    <n v="1160"/>
    <n v="3840"/>
    <n v="38"/>
    <n v="40"/>
    <n v="2320"/>
    <n v="38.666666666666664"/>
  </r>
  <r>
    <d v="2024-05-01T00:00:00"/>
    <x v="4"/>
    <s v="0CK"/>
    <x v="6"/>
    <s v="PUERTO LOPEZ"/>
    <s v="PLD"/>
    <s v="HK2021"/>
    <x v="0"/>
    <x v="0"/>
    <n v="16"/>
    <n v="1950"/>
    <n v="65"/>
    <n v="65"/>
    <m/>
    <n v="3900"/>
    <n v="65"/>
  </r>
  <r>
    <d v="2024-05-01T00:00:00"/>
    <x v="4"/>
    <s v="0CK"/>
    <x v="6"/>
    <s v="PUERTO LOPEZ"/>
    <s v="PLD"/>
    <s v="HK2037"/>
    <x v="0"/>
    <x v="0"/>
    <n v="8"/>
    <n v="1005"/>
    <n v="3330"/>
    <n v="33"/>
    <n v="30"/>
    <n v="2010"/>
    <n v="33.5"/>
  </r>
  <r>
    <d v="2024-05-01T00:00:00"/>
    <x v="4"/>
    <s v="0CP"/>
    <x v="7"/>
    <s v="PURIFICACION"/>
    <s v="LAMARIA"/>
    <s v="HK383"/>
    <x v="2"/>
    <x v="0"/>
    <n v="23"/>
    <n v="312"/>
    <n v="748"/>
    <n v="74"/>
    <n v="8"/>
    <n v="4448"/>
    <n v="74.13333333333334"/>
  </r>
  <r>
    <d v="2024-05-01T00:00:00"/>
    <x v="4"/>
    <s v="0CR"/>
    <x v="25"/>
    <s v="CIENAGA"/>
    <s v="LALUCHA"/>
    <s v="HK4014"/>
    <x v="7"/>
    <x v="1"/>
    <n v="34"/>
    <n v="2918"/>
    <n v="3854"/>
    <n v="38"/>
    <n v="54"/>
    <n v="2334"/>
    <n v="38.9"/>
  </r>
  <r>
    <d v="2024-05-01T00:00:00"/>
    <x v="4"/>
    <s v="0CR"/>
    <x v="25"/>
    <s v="CIENAGA"/>
    <s v="LALUCHA"/>
    <s v="HK4436"/>
    <x v="7"/>
    <x v="1"/>
    <n v="47"/>
    <n v="3374"/>
    <n v="5204"/>
    <n v="52"/>
    <n v="4"/>
    <n v="3124"/>
    <n v="52.06666666666667"/>
  </r>
  <r>
    <d v="2024-05-01T00:00:00"/>
    <x v="4"/>
    <s v="0CR"/>
    <x v="25"/>
    <s v="CIENAGA"/>
    <s v="LALUCHA"/>
    <s v="HK5085"/>
    <x v="7"/>
    <x v="1"/>
    <n v="52"/>
    <n v="3963"/>
    <n v="6224"/>
    <n v="62"/>
    <n v="24"/>
    <n v="3744"/>
    <n v="62.4"/>
  </r>
  <r>
    <d v="2024-05-01T00:00:00"/>
    <x v="4"/>
    <s v="0CR"/>
    <x v="25"/>
    <s v="CIENAGA"/>
    <s v="LALUCHA"/>
    <s v="HK5177"/>
    <x v="7"/>
    <x v="1"/>
    <n v="17"/>
    <n v="1640"/>
    <n v="2148"/>
    <n v="21"/>
    <n v="48"/>
    <n v="1308"/>
    <n v="21.8"/>
  </r>
  <r>
    <d v="2024-05-01T00:00:00"/>
    <x v="4"/>
    <s v="0CT"/>
    <x v="8"/>
    <s v="CARTAGO"/>
    <s v="CGW"/>
    <s v="HK1099"/>
    <x v="2"/>
    <x v="7"/>
    <n v="7"/>
    <n v="954"/>
    <n v="3318"/>
    <n v="33"/>
    <n v="18"/>
    <n v="1998"/>
    <n v="33.299999999999997"/>
  </r>
  <r>
    <d v="2024-05-01T00:00:00"/>
    <x v="4"/>
    <s v="0CT"/>
    <x v="8"/>
    <s v="CARTAGO"/>
    <s v="CGW"/>
    <s v="HK1099"/>
    <x v="2"/>
    <x v="5"/>
    <n v="40"/>
    <n v="501"/>
    <n v="16"/>
    <n v="16"/>
    <m/>
    <n v="960"/>
    <n v="16"/>
  </r>
  <r>
    <d v="2024-05-01T00:00:00"/>
    <x v="4"/>
    <s v="0CT"/>
    <x v="8"/>
    <s v="CARTAGO"/>
    <s v="CGW"/>
    <s v="HK1099"/>
    <x v="2"/>
    <x v="6"/>
    <n v="65"/>
    <n v="85"/>
    <n v="3"/>
    <n v="3"/>
    <m/>
    <n v="180"/>
    <n v="3"/>
  </r>
  <r>
    <d v="2024-05-01T00:00:00"/>
    <x v="4"/>
    <s v="0DD"/>
    <x v="10"/>
    <s v="ALVARADO"/>
    <s v="AGB"/>
    <s v="HK1680"/>
    <x v="2"/>
    <x v="0"/>
    <n v="12"/>
    <n v="75"/>
    <n v="3"/>
    <n v="3"/>
    <m/>
    <n v="180"/>
    <n v="3"/>
  </r>
  <r>
    <d v="2024-05-01T00:00:00"/>
    <x v="4"/>
    <s v="0DD"/>
    <x v="10"/>
    <s v="ALVARADO"/>
    <s v="AGB"/>
    <s v="HK1680"/>
    <x v="2"/>
    <x v="5"/>
    <n v="6"/>
    <n v="37.5"/>
    <n v="1"/>
    <n v="1"/>
    <m/>
    <n v="60"/>
    <n v="1"/>
  </r>
  <r>
    <d v="2024-05-01T00:00:00"/>
    <x v="4"/>
    <s v="0DD"/>
    <x v="10"/>
    <s v="ALVARADO"/>
    <s v="AGB"/>
    <s v="HK732"/>
    <x v="2"/>
    <x v="9"/>
    <n v="32"/>
    <n v="200"/>
    <n v="8"/>
    <n v="8"/>
    <m/>
    <n v="480"/>
    <n v="8"/>
  </r>
  <r>
    <d v="2024-05-01T00:00:00"/>
    <x v="4"/>
    <s v="0DD"/>
    <x v="10"/>
    <s v="ALVARADO"/>
    <s v="AGB"/>
    <s v="HK732"/>
    <x v="2"/>
    <x v="0"/>
    <n v="32"/>
    <n v="200"/>
    <n v="8"/>
    <n v="8"/>
    <m/>
    <n v="480"/>
    <n v="8"/>
  </r>
  <r>
    <d v="2024-05-01T00:00:00"/>
    <x v="4"/>
    <s v="0DD"/>
    <x v="10"/>
    <s v="ALVARADO"/>
    <s v="CAT"/>
    <s v="HK1680"/>
    <x v="2"/>
    <x v="0"/>
    <n v="8"/>
    <n v="50"/>
    <n v="2"/>
    <n v="2"/>
    <m/>
    <n v="120"/>
    <n v="2"/>
  </r>
  <r>
    <d v="2024-05-01T00:00:00"/>
    <x v="4"/>
    <s v="0DD"/>
    <x v="10"/>
    <s v="ALVARADO"/>
    <s v="CAT"/>
    <s v="HK732"/>
    <x v="2"/>
    <x v="0"/>
    <n v="12"/>
    <n v="75"/>
    <n v="3"/>
    <n v="3"/>
    <m/>
    <n v="180"/>
    <n v="3"/>
  </r>
  <r>
    <d v="2024-05-01T00:00:00"/>
    <x v="4"/>
    <s v="0DD"/>
    <x v="10"/>
    <s v="AMBALEMA"/>
    <s v="CRT"/>
    <s v="HK732"/>
    <x v="2"/>
    <x v="0"/>
    <n v="4"/>
    <n v="25"/>
    <n v="1"/>
    <n v="1"/>
    <m/>
    <n v="60"/>
    <n v="1"/>
  </r>
  <r>
    <d v="2024-05-01T00:00:00"/>
    <x v="4"/>
    <s v="0DD"/>
    <x v="10"/>
    <s v="CAMPOALEGRE"/>
    <s v="CUM"/>
    <s v="HK1290"/>
    <x v="2"/>
    <x v="0"/>
    <n v="16"/>
    <n v="100"/>
    <n v="4"/>
    <n v="4"/>
    <m/>
    <n v="240"/>
    <n v="4"/>
  </r>
  <r>
    <d v="2024-05-01T00:00:00"/>
    <x v="4"/>
    <s v="0DD"/>
    <x v="10"/>
    <s v="CAMPOALEGRE"/>
    <s v="ELH"/>
    <s v="HK1290"/>
    <x v="2"/>
    <x v="0"/>
    <n v="24"/>
    <n v="150"/>
    <n v="6"/>
    <n v="6"/>
    <m/>
    <n v="360"/>
    <n v="6"/>
  </r>
  <r>
    <d v="2024-05-01T00:00:00"/>
    <x v="4"/>
    <s v="0DD"/>
    <x v="10"/>
    <s v="EL ESPINAL"/>
    <s v="ABT"/>
    <s v="HK1680"/>
    <x v="2"/>
    <x v="0"/>
    <n v="16"/>
    <n v="100"/>
    <n v="4"/>
    <n v="4"/>
    <m/>
    <n v="240"/>
    <n v="4"/>
  </r>
  <r>
    <d v="2024-05-01T00:00:00"/>
    <x v="4"/>
    <s v="0DD"/>
    <x v="10"/>
    <s v="EL ESPINAL"/>
    <s v="ABT"/>
    <s v="HK1785"/>
    <x v="2"/>
    <x v="0"/>
    <n v="28"/>
    <n v="175"/>
    <n v="7"/>
    <n v="7"/>
    <m/>
    <n v="420"/>
    <n v="7"/>
  </r>
  <r>
    <d v="2024-05-01T00:00:00"/>
    <x v="4"/>
    <s v="0DD"/>
    <x v="10"/>
    <s v="EL ESPINAL"/>
    <s v="AGB"/>
    <s v="HK1060"/>
    <x v="2"/>
    <x v="0"/>
    <n v="24"/>
    <n v="150"/>
    <n v="6"/>
    <n v="6"/>
    <m/>
    <n v="360"/>
    <n v="6"/>
  </r>
  <r>
    <d v="2024-05-01T00:00:00"/>
    <x v="4"/>
    <s v="0DD"/>
    <x v="10"/>
    <s v="EL ESPINAL"/>
    <s v="AGB"/>
    <s v="HK1060"/>
    <x v="2"/>
    <x v="5"/>
    <n v="16"/>
    <n v="100"/>
    <n v="4"/>
    <n v="4"/>
    <m/>
    <n v="240"/>
    <n v="4"/>
  </r>
  <r>
    <d v="2024-05-01T00:00:00"/>
    <x v="4"/>
    <s v="0DD"/>
    <x v="10"/>
    <s v="EL ESPINAL"/>
    <s v="AGB"/>
    <s v="HK1325"/>
    <x v="2"/>
    <x v="0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9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1781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1781"/>
    <x v="2"/>
    <x v="5"/>
    <n v="32"/>
    <n v="200"/>
    <n v="8"/>
    <n v="8"/>
    <m/>
    <n v="480"/>
    <n v="8"/>
  </r>
  <r>
    <d v="2024-05-01T00:00:00"/>
    <x v="4"/>
    <s v="0DD"/>
    <x v="10"/>
    <s v="EL ESPINAL"/>
    <s v="AGB"/>
    <s v="HK419"/>
    <x v="2"/>
    <x v="9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419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5"/>
    <n v="40"/>
    <n v="250"/>
    <n v="10"/>
    <n v="10"/>
    <m/>
    <n v="600"/>
    <n v="10"/>
  </r>
  <r>
    <d v="2024-05-01T00:00:00"/>
    <x v="4"/>
    <s v="0DD"/>
    <x v="10"/>
    <s v="EL ESPINAL"/>
    <s v="CHA"/>
    <s v="HK1060"/>
    <x v="2"/>
    <x v="0"/>
    <n v="8"/>
    <n v="50"/>
    <n v="2"/>
    <n v="2"/>
    <m/>
    <n v="120"/>
    <n v="2"/>
  </r>
  <r>
    <d v="2024-05-01T00:00:00"/>
    <x v="4"/>
    <s v="0DD"/>
    <x v="10"/>
    <s v="EL ESPINAL"/>
    <s v="CHA"/>
    <s v="HK1060"/>
    <x v="2"/>
    <x v="5"/>
    <n v="12"/>
    <n v="75"/>
    <n v="3"/>
    <n v="3"/>
    <m/>
    <n v="180"/>
    <n v="3"/>
  </r>
  <r>
    <d v="2024-05-01T00:00:00"/>
    <x v="4"/>
    <s v="0DD"/>
    <x v="10"/>
    <s v="EL ESPINAL"/>
    <s v="CHA"/>
    <s v="HK1325"/>
    <x v="2"/>
    <x v="0"/>
    <n v="30"/>
    <n v="187.5"/>
    <n v="7"/>
    <n v="7"/>
    <m/>
    <n v="420"/>
    <n v="7"/>
  </r>
  <r>
    <d v="2024-05-01T00:00:00"/>
    <x v="4"/>
    <s v="0DD"/>
    <x v="10"/>
    <s v="EL ESPINAL"/>
    <s v="CHA"/>
    <s v="HK1781"/>
    <x v="2"/>
    <x v="0"/>
    <n v="24"/>
    <n v="150"/>
    <n v="6"/>
    <n v="6"/>
    <m/>
    <n v="360"/>
    <n v="6"/>
  </r>
  <r>
    <d v="2024-05-01T00:00:00"/>
    <x v="4"/>
    <s v="0DD"/>
    <x v="10"/>
    <s v="EL ESPINAL"/>
    <s v="CHA"/>
    <s v="HK1781"/>
    <x v="2"/>
    <x v="5"/>
    <n v="10"/>
    <n v="62.5"/>
    <n v="2"/>
    <n v="2"/>
    <m/>
    <n v="120"/>
    <n v="2"/>
  </r>
  <r>
    <d v="2024-05-01T00:00:00"/>
    <x v="4"/>
    <s v="0DD"/>
    <x v="10"/>
    <s v="EL ESPINAL"/>
    <s v="CHA"/>
    <s v="HK419"/>
    <x v="2"/>
    <x v="0"/>
    <n v="12"/>
    <n v="75"/>
    <n v="3"/>
    <n v="3"/>
    <m/>
    <n v="180"/>
    <n v="3"/>
  </r>
  <r>
    <d v="2024-05-01T00:00:00"/>
    <x v="4"/>
    <s v="0DD"/>
    <x v="10"/>
    <s v="EL ESPINAL"/>
    <s v="CHA"/>
    <s v="HK419"/>
    <x v="2"/>
    <x v="5"/>
    <n v="16"/>
    <n v="100"/>
    <n v="4"/>
    <n v="4"/>
    <m/>
    <n v="240"/>
    <n v="4"/>
  </r>
  <r>
    <d v="2024-05-01T00:00:00"/>
    <x v="4"/>
    <s v="0DD"/>
    <x v="10"/>
    <s v="GUAMO"/>
    <s v="LAA"/>
    <s v="HK1060"/>
    <x v="2"/>
    <x v="0"/>
    <n v="32"/>
    <n v="200"/>
    <n v="8"/>
    <n v="8"/>
    <m/>
    <n v="480"/>
    <n v="8"/>
  </r>
  <r>
    <d v="2024-05-01T00:00:00"/>
    <x v="4"/>
    <s v="0DD"/>
    <x v="10"/>
    <s v="GUAMO"/>
    <s v="LAA"/>
    <s v="HK1060"/>
    <x v="2"/>
    <x v="5"/>
    <n v="24"/>
    <n v="150"/>
    <n v="6"/>
    <n v="6"/>
    <m/>
    <n v="360"/>
    <n v="6"/>
  </r>
  <r>
    <d v="2024-05-01T00:00:00"/>
    <x v="4"/>
    <s v="0DD"/>
    <x v="10"/>
    <s v="GUAMO"/>
    <s v="LAA"/>
    <s v="HK1325"/>
    <x v="2"/>
    <x v="0"/>
    <n v="12"/>
    <n v="75"/>
    <n v="3"/>
    <n v="3"/>
    <m/>
    <n v="180"/>
    <n v="3"/>
  </r>
  <r>
    <d v="2024-05-01T00:00:00"/>
    <x v="4"/>
    <s v="0DD"/>
    <x v="10"/>
    <s v="GUAMO"/>
    <s v="LAA"/>
    <s v="HK1781"/>
    <x v="2"/>
    <x v="9"/>
    <n v="16"/>
    <n v="100"/>
    <n v="4"/>
    <n v="4"/>
    <m/>
    <n v="240"/>
    <n v="4"/>
  </r>
  <r>
    <d v="2024-05-01T00:00:00"/>
    <x v="4"/>
    <s v="0DD"/>
    <x v="10"/>
    <s v="GUAMO"/>
    <s v="LAA"/>
    <s v="HK1781"/>
    <x v="2"/>
    <x v="0"/>
    <n v="56"/>
    <n v="350"/>
    <n v="14"/>
    <n v="14"/>
    <m/>
    <n v="840"/>
    <n v="14"/>
  </r>
  <r>
    <d v="2024-05-01T00:00:00"/>
    <x v="4"/>
    <s v="0DD"/>
    <x v="10"/>
    <s v="GUAMO"/>
    <s v="LAA"/>
    <s v="HK1781"/>
    <x v="2"/>
    <x v="5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9"/>
    <n v="8"/>
    <n v="50"/>
    <n v="2"/>
    <n v="2"/>
    <m/>
    <n v="120"/>
    <n v="2"/>
  </r>
  <r>
    <d v="2024-05-01T00:00:00"/>
    <x v="4"/>
    <s v="0DD"/>
    <x v="10"/>
    <s v="GUAMO"/>
    <s v="LAA"/>
    <s v="HK419"/>
    <x v="2"/>
    <x v="0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5"/>
    <n v="34"/>
    <n v="212.5"/>
    <n v="8"/>
    <n v="8"/>
    <m/>
    <n v="480"/>
    <n v="8"/>
  </r>
  <r>
    <d v="2024-05-01T00:00:00"/>
    <x v="4"/>
    <s v="0DD"/>
    <x v="10"/>
    <s v="IBAGUE"/>
    <s v="EET"/>
    <s v="HK1680"/>
    <x v="2"/>
    <x v="0"/>
    <n v="2"/>
    <n v="12.5"/>
    <n v="30"/>
    <n v="30"/>
    <m/>
    <n v="1800"/>
    <n v="30"/>
  </r>
  <r>
    <d v="2024-05-01T00:00:00"/>
    <x v="4"/>
    <s v="0DD"/>
    <x v="10"/>
    <s v="IBAGUE"/>
    <s v="EE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EET"/>
    <s v="HK732"/>
    <x v="2"/>
    <x v="0"/>
    <n v="34"/>
    <n v="212.5"/>
    <n v="8"/>
    <n v="8"/>
    <m/>
    <n v="480"/>
    <n v="8"/>
  </r>
  <r>
    <d v="2024-05-01T00:00:00"/>
    <x v="4"/>
    <s v="0DD"/>
    <x v="10"/>
    <s v="IBAGUE"/>
    <s v="EPR"/>
    <s v="HK1680"/>
    <x v="2"/>
    <x v="0"/>
    <n v="12"/>
    <n v="75"/>
    <n v="3"/>
    <n v="3"/>
    <m/>
    <n v="180"/>
    <n v="3"/>
  </r>
  <r>
    <d v="2024-05-01T00:00:00"/>
    <x v="4"/>
    <s v="0DD"/>
    <x v="10"/>
    <s v="IBAGUE"/>
    <s v="EPR"/>
    <s v="HK732"/>
    <x v="2"/>
    <x v="0"/>
    <n v="8"/>
    <n v="50"/>
    <n v="2"/>
    <n v="2"/>
    <m/>
    <n v="120"/>
    <n v="2"/>
  </r>
  <r>
    <d v="2024-05-01T00:00:00"/>
    <x v="4"/>
    <s v="0DD"/>
    <x v="10"/>
    <s v="IBAGUE"/>
    <s v="HOP"/>
    <s v="HK1785"/>
    <x v="2"/>
    <x v="0"/>
    <n v="36"/>
    <n v="225"/>
    <n v="9"/>
    <n v="9"/>
    <m/>
    <n v="540"/>
    <n v="9"/>
  </r>
  <r>
    <d v="2024-05-01T00:00:00"/>
    <x v="4"/>
    <s v="0DD"/>
    <x v="10"/>
    <s v="IBAGUE"/>
    <s v="PPT"/>
    <s v="HK1680"/>
    <x v="2"/>
    <x v="0"/>
    <n v="4"/>
    <n v="25"/>
    <n v="1"/>
    <n v="1"/>
    <m/>
    <n v="60"/>
    <n v="1"/>
  </r>
  <r>
    <d v="2024-05-01T00:00:00"/>
    <x v="4"/>
    <s v="0DD"/>
    <x v="10"/>
    <s v="IBAGUE"/>
    <s v="PP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PPT"/>
    <s v="HK732"/>
    <x v="2"/>
    <x v="0"/>
    <n v="16"/>
    <n v="100"/>
    <n v="4"/>
    <n v="4"/>
    <m/>
    <n v="240"/>
    <n v="4"/>
  </r>
  <r>
    <d v="2024-05-01T00:00:00"/>
    <x v="4"/>
    <s v="0DD"/>
    <x v="10"/>
    <s v="IBAGUE"/>
    <s v="RGR"/>
    <s v="HK1680"/>
    <x v="2"/>
    <x v="0"/>
    <n v="4"/>
    <n v="25"/>
    <n v="1"/>
    <n v="1"/>
    <m/>
    <n v="60"/>
    <n v="1"/>
  </r>
  <r>
    <d v="2024-05-01T00:00:00"/>
    <x v="4"/>
    <s v="0DD"/>
    <x v="10"/>
    <s v="IBAGUE"/>
    <s v="RGR"/>
    <s v="HK1785"/>
    <x v="2"/>
    <x v="0"/>
    <n v="48"/>
    <n v="300"/>
    <n v="12"/>
    <n v="12"/>
    <m/>
    <n v="720"/>
    <n v="12"/>
  </r>
  <r>
    <d v="2024-05-01T00:00:00"/>
    <x v="4"/>
    <s v="0DD"/>
    <x v="10"/>
    <s v="IBAGUE"/>
    <s v="RGR"/>
    <s v="HK732"/>
    <x v="2"/>
    <x v="0"/>
    <n v="16"/>
    <n v="100"/>
    <n v="4"/>
    <n v="4"/>
    <m/>
    <n v="240"/>
    <n v="4"/>
  </r>
  <r>
    <d v="2024-05-01T00:00:00"/>
    <x v="4"/>
    <s v="0DD"/>
    <x v="10"/>
    <s v="PALERMO"/>
    <s v="GUN"/>
    <s v="HK1290"/>
    <x v="2"/>
    <x v="0"/>
    <n v="24"/>
    <n v="150"/>
    <n v="6"/>
    <n v="6"/>
    <m/>
    <n v="360"/>
    <n v="6"/>
  </r>
  <r>
    <d v="2024-05-01T00:00:00"/>
    <x v="4"/>
    <s v="0DD"/>
    <x v="10"/>
    <s v="PALERMO"/>
    <s v="JUN"/>
    <s v="HK1290"/>
    <x v="2"/>
    <x v="0"/>
    <n v="40"/>
    <n v="250"/>
    <n v="10"/>
    <n v="10"/>
    <m/>
    <n v="600"/>
    <n v="10"/>
  </r>
  <r>
    <d v="2024-05-01T00:00:00"/>
    <x v="4"/>
    <s v="0DD"/>
    <x v="10"/>
    <s v="PIEDRAS"/>
    <s v="PRA "/>
    <s v="HK1785"/>
    <x v="2"/>
    <x v="0"/>
    <n v="32"/>
    <n v="200"/>
    <n v="8"/>
    <n v="8"/>
    <m/>
    <n v="480"/>
    <n v="8"/>
  </r>
  <r>
    <d v="2024-05-01T00:00:00"/>
    <x v="4"/>
    <s v="0DD"/>
    <x v="10"/>
    <s v="PIEDRAS"/>
    <s v="SAM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AM"/>
    <s v="HK1785"/>
    <x v="2"/>
    <x v="0"/>
    <n v="42"/>
    <n v="262.5"/>
    <n v="10"/>
    <n v="10"/>
    <m/>
    <n v="600"/>
    <n v="10"/>
  </r>
  <r>
    <d v="2024-05-01T00:00:00"/>
    <x v="4"/>
    <s v="0DD"/>
    <x v="10"/>
    <s v="PIEDRAS"/>
    <s v="SJT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JT"/>
    <s v="HK732"/>
    <x v="2"/>
    <x v="0"/>
    <n v="8"/>
    <n v="50"/>
    <n v="2"/>
    <n v="2"/>
    <m/>
    <n v="120"/>
    <n v="2"/>
  </r>
  <r>
    <d v="2024-05-01T00:00:00"/>
    <x v="4"/>
    <s v="0DD"/>
    <x v="10"/>
    <s v="TELLO"/>
    <s v="TLO"/>
    <s v="HK1290"/>
    <x v="2"/>
    <x v="0"/>
    <n v="4"/>
    <n v="25"/>
    <n v="1"/>
    <n v="1"/>
    <m/>
    <n v="60"/>
    <n v="1"/>
  </r>
  <r>
    <d v="2024-05-01T00:00:00"/>
    <x v="4"/>
    <s v="0DD"/>
    <x v="10"/>
    <s v="VENADILLO"/>
    <s v="BOL"/>
    <s v="HK1680"/>
    <x v="2"/>
    <x v="0"/>
    <n v="6"/>
    <n v="37.5"/>
    <n v="1"/>
    <n v="1"/>
    <m/>
    <n v="60"/>
    <n v="1"/>
  </r>
  <r>
    <d v="2024-05-01T00:00:00"/>
    <x v="4"/>
    <s v="0DD"/>
    <x v="10"/>
    <s v="VENADILLO"/>
    <s v="BOL"/>
    <s v="HK1680"/>
    <x v="2"/>
    <x v="5"/>
    <n v="2"/>
    <n v="12.5"/>
    <n v="30"/>
    <n v="30"/>
    <m/>
    <n v="1800"/>
    <n v="30"/>
  </r>
  <r>
    <d v="2024-05-01T00:00:00"/>
    <x v="4"/>
    <s v="0DD"/>
    <x v="10"/>
    <s v="VENADILLO"/>
    <s v="BOL"/>
    <s v="HK732"/>
    <x v="2"/>
    <x v="0"/>
    <n v="24"/>
    <n v="150"/>
    <n v="6"/>
    <n v="6"/>
    <m/>
    <n v="360"/>
    <n v="6"/>
  </r>
  <r>
    <d v="2024-05-01T00:00:00"/>
    <x v="4"/>
    <s v="0DD"/>
    <x v="10"/>
    <s v="VENADILLO"/>
    <s v="BOL"/>
    <s v="HK732"/>
    <x v="2"/>
    <x v="5"/>
    <n v="32"/>
    <n v="200"/>
    <n v="8"/>
    <n v="8"/>
    <m/>
    <n v="480"/>
    <n v="8"/>
  </r>
  <r>
    <d v="2024-05-01T00:00:00"/>
    <x v="4"/>
    <s v="0DG"/>
    <x v="30"/>
    <s v="NUNCHIA"/>
    <s v="9AC"/>
    <s v="HK1471"/>
    <x v="0"/>
    <x v="0"/>
    <n v="10"/>
    <n v="2055"/>
    <n v="3420"/>
    <n v="34"/>
    <n v="20"/>
    <n v="2060"/>
    <n v="34.333333333333336"/>
  </r>
  <r>
    <d v="2024-05-01T00:00:00"/>
    <x v="4"/>
    <s v="0DG"/>
    <x v="30"/>
    <s v="NUNCHIA"/>
    <s v="9AC"/>
    <s v="HK1727"/>
    <x v="0"/>
    <x v="0"/>
    <n v="7"/>
    <n v="1140"/>
    <n v="19"/>
    <n v="19"/>
    <m/>
    <n v="1140"/>
    <n v="19"/>
  </r>
  <r>
    <d v="2024-05-01T00:00:00"/>
    <x v="4"/>
    <s v="0DG"/>
    <x v="30"/>
    <s v="NUNCHIA"/>
    <s v="9AC"/>
    <s v="HK2187"/>
    <x v="0"/>
    <x v="0"/>
    <n v="7"/>
    <n v="1290"/>
    <n v="2130"/>
    <n v="21"/>
    <n v="30"/>
    <n v="1290"/>
    <n v="21.5"/>
  </r>
  <r>
    <d v="2024-05-01T00:00:00"/>
    <x v="4"/>
    <s v="0DH"/>
    <x v="26"/>
    <s v="YOPAL"/>
    <s v="ARAGUANEY"/>
    <s v="HK2014"/>
    <x v="0"/>
    <x v="0"/>
    <n v="159"/>
    <n v="2776"/>
    <n v="3954"/>
    <n v="39"/>
    <n v="54"/>
    <n v="2394"/>
    <n v="39.9"/>
  </r>
  <r>
    <d v="2024-05-01T00:00:00"/>
    <x v="4"/>
    <s v="0DH"/>
    <x v="26"/>
    <s v="YOPAL"/>
    <s v="ARAGUANEY"/>
    <s v="HK2096"/>
    <x v="0"/>
    <x v="0"/>
    <n v="141"/>
    <n v="2694"/>
    <n v="3524"/>
    <n v="35"/>
    <n v="24"/>
    <n v="2124"/>
    <n v="35.4"/>
  </r>
  <r>
    <d v="2024-05-01T00:00:00"/>
    <x v="4"/>
    <s v="0DL"/>
    <x v="11"/>
    <s v="MANI"/>
    <s v="SKDL"/>
    <s v="HK1425"/>
    <x v="0"/>
    <x v="0"/>
    <n v="16"/>
    <n v="4020"/>
    <n v="67"/>
    <n v="67"/>
    <m/>
    <n v="4020"/>
    <n v="67"/>
  </r>
  <r>
    <d v="2024-05-01T00:00:00"/>
    <x v="4"/>
    <s v="0DL"/>
    <x v="11"/>
    <s v="MANI"/>
    <s v="SKDL"/>
    <s v="HK1970"/>
    <x v="0"/>
    <x v="0"/>
    <n v="12"/>
    <n v="2370"/>
    <n v="3930"/>
    <n v="39"/>
    <n v="30"/>
    <n v="2370"/>
    <n v="39.5"/>
  </r>
  <r>
    <d v="2024-05-01T00:00:00"/>
    <x v="4"/>
    <s v="0DL"/>
    <x v="11"/>
    <s v="MANI"/>
    <s v="SKDL"/>
    <s v="HK3419"/>
    <x v="3"/>
    <x v="0"/>
    <n v="19"/>
    <n v="2940"/>
    <n v="49"/>
    <n v="49"/>
    <m/>
    <n v="2940"/>
    <n v="49"/>
  </r>
  <r>
    <d v="2024-05-01T00:00:00"/>
    <x v="4"/>
    <s v="0DL"/>
    <x v="11"/>
    <s v="MANI"/>
    <s v="SKDL"/>
    <s v="HK5403"/>
    <x v="3"/>
    <x v="0"/>
    <n v="11"/>
    <n v="2630"/>
    <n v="4355"/>
    <n v="43"/>
    <n v="55"/>
    <n v="2635"/>
    <n v="43.916666666666664"/>
  </r>
  <r>
    <d v="2024-05-01T00:00:00"/>
    <x v="4"/>
    <s v="0DL"/>
    <x v="11"/>
    <s v="PUERTO LOPEZ"/>
    <s v="SKDL"/>
    <s v="HK1839"/>
    <x v="0"/>
    <x v="0"/>
    <n v="15"/>
    <n v="1680"/>
    <n v="28"/>
    <n v="28"/>
    <m/>
    <n v="1680"/>
    <n v="28"/>
  </r>
  <r>
    <d v="2024-05-01T00:00:00"/>
    <x v="4"/>
    <s v="0DL"/>
    <x v="11"/>
    <s v="PUERTO LOPEZ"/>
    <s v="SQNP"/>
    <s v="HK1535"/>
    <x v="0"/>
    <x v="0"/>
    <n v="17"/>
    <n v="3510"/>
    <n v="5830"/>
    <n v="58"/>
    <n v="30"/>
    <n v="3510"/>
    <n v="58.5"/>
  </r>
  <r>
    <d v="2024-05-01T00:00:00"/>
    <x v="4"/>
    <s v="0DL"/>
    <x v="11"/>
    <s v="PUERTO LOPEZ"/>
    <s v="SQNP"/>
    <s v="HK1639"/>
    <x v="0"/>
    <x v="0"/>
    <n v="12"/>
    <n v="3210"/>
    <n v="5330"/>
    <n v="53"/>
    <n v="30"/>
    <n v="3210"/>
    <n v="53.5"/>
  </r>
  <r>
    <d v="2024-05-01T00:00:00"/>
    <x v="4"/>
    <s v="0DR"/>
    <x v="13"/>
    <s v="TRINIDAD"/>
    <s v="MIRAVISTA"/>
    <s v="HK1042"/>
    <x v="2"/>
    <x v="0"/>
    <n v="310"/>
    <n v="4340"/>
    <n v="73"/>
    <n v="73"/>
    <m/>
    <n v="4380"/>
    <n v="73"/>
  </r>
  <r>
    <d v="2024-05-01T00:00:00"/>
    <x v="4"/>
    <s v="0DR"/>
    <x v="13"/>
    <s v="TRINIDAD"/>
    <s v="MIRAVISTA"/>
    <s v="HK1454"/>
    <x v="0"/>
    <x v="0"/>
    <n v="306"/>
    <n v="4276"/>
    <n v="7330"/>
    <n v="73"/>
    <n v="30"/>
    <n v="4410"/>
    <n v="73.5"/>
  </r>
  <r>
    <d v="2024-05-01T00:00:00"/>
    <x v="4"/>
    <s v="0DR"/>
    <x v="13"/>
    <s v="TRINIDAD"/>
    <s v="MIRAVISTA"/>
    <s v="HK1684"/>
    <x v="2"/>
    <x v="0"/>
    <n v="312"/>
    <n v="4355"/>
    <n v="74"/>
    <n v="74"/>
    <m/>
    <n v="4440"/>
    <n v="74"/>
  </r>
  <r>
    <d v="2024-05-01T00:00:00"/>
    <x v="4"/>
    <s v="0DR"/>
    <x v="13"/>
    <s v="TRINIDAD"/>
    <s v="MIRAVISTA"/>
    <s v="HK647"/>
    <x v="0"/>
    <x v="0"/>
    <n v="294"/>
    <n v="4110"/>
    <n v="72"/>
    <n v="72"/>
    <m/>
    <n v="4320"/>
    <n v="72"/>
  </r>
  <r>
    <d v="2024-05-01T00:00:00"/>
    <x v="4"/>
    <s v="0DR"/>
    <x v="13"/>
    <s v="VILLAVICENCIO"/>
    <s v="NUEVACANAIMA"/>
    <s v="HK1054"/>
    <x v="2"/>
    <x v="0"/>
    <n v="323"/>
    <n v="4520"/>
    <n v="7430"/>
    <n v="74"/>
    <n v="30"/>
    <n v="4470"/>
    <n v="74.5"/>
  </r>
  <r>
    <d v="2024-05-01T00:00:00"/>
    <x v="4"/>
    <s v="0DT"/>
    <x v="27"/>
    <s v="AGUAZUL"/>
    <s v="SQRJ"/>
    <s v="HK1652"/>
    <x v="0"/>
    <x v="0"/>
    <n v="16"/>
    <n v="480"/>
    <n v="12"/>
    <n v="12"/>
    <m/>
    <n v="720"/>
    <n v="12"/>
  </r>
  <r>
    <d v="2024-05-01T00:00:00"/>
    <x v="4"/>
    <s v="0DT"/>
    <x v="27"/>
    <s v="CUMARAL"/>
    <s v="SKIS"/>
    <s v="HK1619"/>
    <x v="0"/>
    <x v="0"/>
    <n v="7"/>
    <n v="200"/>
    <n v="5"/>
    <n v="5"/>
    <m/>
    <n v="300"/>
    <n v="5"/>
  </r>
  <r>
    <d v="2024-05-01T00:00:00"/>
    <x v="4"/>
    <s v="0DT"/>
    <x v="27"/>
    <s v="NUNCHIA"/>
    <s v="NUA"/>
    <s v="HK1840"/>
    <x v="0"/>
    <x v="0"/>
    <n v="20"/>
    <n v="600"/>
    <n v="15"/>
    <n v="15"/>
    <m/>
    <n v="900"/>
    <n v="15"/>
  </r>
  <r>
    <d v="2024-05-01T00:00:00"/>
    <x v="4"/>
    <s v="0DT"/>
    <x v="27"/>
    <s v="PUERTO LOPEZ"/>
    <s v="SQNS"/>
    <s v="HK1652"/>
    <x v="0"/>
    <x v="0"/>
    <n v="4"/>
    <n v="120"/>
    <n v="3"/>
    <n v="3"/>
    <m/>
    <n v="180"/>
    <n v="3"/>
  </r>
  <r>
    <d v="2024-05-01T00:00:00"/>
    <x v="4"/>
    <s v="0DU"/>
    <x v="14"/>
    <s v="CUMARIBO"/>
    <s v="7GS"/>
    <s v="HK1971"/>
    <x v="0"/>
    <x v="0"/>
    <n v="132"/>
    <n v="2183"/>
    <n v="4350"/>
    <n v="43"/>
    <n v="50"/>
    <n v="2630"/>
    <n v="43.833333333333336"/>
  </r>
  <r>
    <d v="2024-05-01T00:00:00"/>
    <x v="4"/>
    <s v="0DU"/>
    <x v="14"/>
    <s v="MANI"/>
    <s v="SAS"/>
    <s v="HK1819"/>
    <x v="0"/>
    <x v="0"/>
    <n v="220"/>
    <n v="4664"/>
    <n v="72"/>
    <n v="72"/>
    <m/>
    <n v="4320"/>
    <n v="72"/>
  </r>
  <r>
    <d v="2024-05-01T00:00:00"/>
    <x v="4"/>
    <s v="0DU"/>
    <x v="14"/>
    <s v="PUERTO GAITAN"/>
    <s v="7FU"/>
    <s v="HK745"/>
    <x v="0"/>
    <x v="0"/>
    <n v="14"/>
    <n v="580"/>
    <n v="450"/>
    <n v="45"/>
    <n v="0"/>
    <n v="2700"/>
    <n v="45"/>
  </r>
  <r>
    <d v="2024-05-01T00:00:00"/>
    <x v="4"/>
    <s v="0DU"/>
    <x v="14"/>
    <s v="VILLAVICENCIO"/>
    <s v="9AV"/>
    <s v="HK1739"/>
    <x v="0"/>
    <x v="0"/>
    <n v="103"/>
    <n v="1755"/>
    <n v="34"/>
    <n v="34"/>
    <m/>
    <n v="2040"/>
    <n v="34"/>
  </r>
  <r>
    <d v="2024-05-01T00:00:00"/>
    <x v="4"/>
    <s v="0DU"/>
    <x v="14"/>
    <s v="VILLAVICENCIO"/>
    <s v="9AV"/>
    <s v="HK2319"/>
    <x v="0"/>
    <x v="0"/>
    <n v="83"/>
    <n v="1050"/>
    <n v="2750"/>
    <n v="27"/>
    <n v="50"/>
    <n v="1670"/>
    <n v="27.833333333333332"/>
  </r>
  <r>
    <d v="2024-05-01T00:00:00"/>
    <x v="4"/>
    <s v="0DX"/>
    <x v="15"/>
    <s v="NUNCHIA"/>
    <s v="NUT"/>
    <s v="HK1380"/>
    <x v="2"/>
    <x v="0"/>
    <n v="160"/>
    <n v="2400"/>
    <n v="60"/>
    <n v="60"/>
    <m/>
    <n v="3600"/>
    <n v="60"/>
  </r>
  <r>
    <d v="2024-05-01T00:00:00"/>
    <x v="4"/>
    <s v="0DX"/>
    <x v="15"/>
    <s v="NUNCHIA"/>
    <s v="NUT"/>
    <s v="HK1784"/>
    <x v="2"/>
    <x v="0"/>
    <n v="106"/>
    <n v="1600"/>
    <n v="40"/>
    <n v="40"/>
    <m/>
    <n v="2400"/>
    <n v="40"/>
  </r>
  <r>
    <d v="2024-05-01T00:00:00"/>
    <x v="4"/>
    <s v="0DX"/>
    <x v="15"/>
    <s v="NUNCHIA"/>
    <s v="NUT"/>
    <s v="HK531"/>
    <x v="2"/>
    <x v="0"/>
    <n v="85"/>
    <n v="1280"/>
    <n v="32"/>
    <n v="32"/>
    <m/>
    <n v="1920"/>
    <n v="32"/>
  </r>
  <r>
    <d v="2024-05-01T00:00:00"/>
    <x v="4"/>
    <s v="0DX"/>
    <x v="15"/>
    <s v="VILLANUEVA - CASANARE"/>
    <s v="9AO"/>
    <s v="HK1136"/>
    <x v="2"/>
    <x v="0"/>
    <n v="73"/>
    <n v="1092"/>
    <n v="2370"/>
    <n v="23"/>
    <n v="70"/>
    <n v="1450"/>
    <n v="24.166666666666668"/>
  </r>
  <r>
    <d v="2024-05-01T00:00:00"/>
    <x v="4"/>
    <s v="0DX"/>
    <x v="15"/>
    <s v="VILLANUEVA - CASANARE"/>
    <s v="9AO"/>
    <s v="HK1159"/>
    <x v="2"/>
    <x v="0"/>
    <n v="104"/>
    <n v="1560"/>
    <n v="39"/>
    <n v="39"/>
    <m/>
    <n v="2340"/>
    <n v="39"/>
  </r>
  <r>
    <d v="2024-05-01T00:00:00"/>
    <x v="4"/>
    <s v="0DX"/>
    <x v="15"/>
    <s v="VILLANUEVA - CASANARE"/>
    <s v="9AO"/>
    <s v="HK370"/>
    <x v="2"/>
    <x v="0"/>
    <n v="53"/>
    <n v="800"/>
    <n v="20"/>
    <n v="20"/>
    <m/>
    <n v="1200"/>
    <n v="20"/>
  </r>
  <r>
    <d v="2024-05-01T00:00:00"/>
    <x v="4"/>
    <s v="0DX"/>
    <x v="15"/>
    <s v="VILLANUEVA - CASANARE"/>
    <s v="9AO"/>
    <s v="HK673"/>
    <x v="2"/>
    <x v="0"/>
    <n v="189"/>
    <n v="2840"/>
    <n v="71"/>
    <n v="71"/>
    <m/>
    <n v="4260"/>
    <n v="71"/>
  </r>
  <r>
    <d v="2024-05-01T00:00:00"/>
    <x v="4"/>
    <s v="0DX"/>
    <x v="15"/>
    <s v="VILLANUEVA - CASANARE"/>
    <s v="9AO"/>
    <s v="HK946"/>
    <x v="2"/>
    <x v="0"/>
    <n v="77"/>
    <n v="1160"/>
    <n v="29"/>
    <n v="29"/>
    <m/>
    <n v="1740"/>
    <n v="29"/>
  </r>
  <r>
    <d v="2024-05-01T00:00:00"/>
    <x v="4"/>
    <s v="0DX"/>
    <x v="15"/>
    <s v="YOPAL"/>
    <s v="BUO"/>
    <s v="HK1160"/>
    <x v="2"/>
    <x v="0"/>
    <n v="136"/>
    <n v="2040"/>
    <n v="51"/>
    <n v="51"/>
    <m/>
    <n v="3060"/>
    <n v="51"/>
  </r>
  <r>
    <d v="2024-05-01T00:00:00"/>
    <x v="4"/>
    <s v="0DX"/>
    <x v="15"/>
    <s v="YOPAL"/>
    <s v="BUO"/>
    <s v="HK616"/>
    <x v="2"/>
    <x v="0"/>
    <n v="96"/>
    <n v="1440"/>
    <n v="36"/>
    <n v="36"/>
    <m/>
    <n v="2160"/>
    <n v="36"/>
  </r>
  <r>
    <d v="2024-05-01T00:00:00"/>
    <x v="4"/>
    <s v="0DY"/>
    <x v="16"/>
    <s v="LERIDA"/>
    <s v="9IDY"/>
    <s v="HK1674"/>
    <x v="2"/>
    <x v="0"/>
    <n v="2"/>
    <n v="0"/>
    <n v="3"/>
    <n v="3"/>
    <m/>
    <n v="180"/>
    <n v="3"/>
  </r>
  <r>
    <d v="2024-05-01T00:00:00"/>
    <x v="4"/>
    <s v="0DY"/>
    <x v="16"/>
    <s v="LERIDA"/>
    <s v="9IDY"/>
    <s v="HK389"/>
    <x v="2"/>
    <x v="0"/>
    <n v="53"/>
    <n v="552"/>
    <n v="2210"/>
    <n v="22"/>
    <n v="10"/>
    <n v="1330"/>
    <n v="22.166666666666668"/>
  </r>
  <r>
    <d v="2024-05-01T00:00:00"/>
    <x v="4"/>
    <s v="0EW"/>
    <x v="28"/>
    <s v="ANSERMANUEVO"/>
    <s v="SQGD"/>
    <s v="HK5356"/>
    <x v="8"/>
    <x v="7"/>
    <n v="1"/>
    <n v="14"/>
    <n v="43"/>
    <n v="43"/>
    <m/>
    <n v="2580"/>
    <n v="43"/>
  </r>
  <r>
    <d v="2024-05-01T00:00:00"/>
    <x v="4"/>
    <s v="0EW"/>
    <x v="28"/>
    <s v="ARMENIA"/>
    <s v="SQGD"/>
    <s v="HK5207"/>
    <x v="8"/>
    <x v="5"/>
    <n v="1"/>
    <n v="14"/>
    <n v="11"/>
    <n v="11"/>
    <m/>
    <n v="660"/>
    <n v="11"/>
  </r>
  <r>
    <d v="2024-05-01T00:00:00"/>
    <x v="4"/>
    <s v="0EW"/>
    <x v="28"/>
    <s v="BALBOA"/>
    <s v="SKDA"/>
    <s v="HK5356"/>
    <x v="8"/>
    <x v="7"/>
    <n v="4"/>
    <n v="71"/>
    <n v="159"/>
    <n v="15"/>
    <n v="9"/>
    <n v="909"/>
    <n v="15.15"/>
  </r>
  <r>
    <d v="2024-05-01T00:00:00"/>
    <x v="4"/>
    <s v="0EW"/>
    <x v="28"/>
    <s v="CAICEDONIA"/>
    <s v="SQGD"/>
    <s v="HK5207"/>
    <x v="8"/>
    <x v="5"/>
    <n v="8"/>
    <n v="123"/>
    <n v="806"/>
    <n v="80"/>
    <n v="6"/>
    <n v="4806"/>
    <n v="80.099999999999994"/>
  </r>
  <r>
    <d v="2024-05-01T00:00:00"/>
    <x v="4"/>
    <s v="0EW"/>
    <x v="28"/>
    <s v="CAICEDONIA"/>
    <s v="SQGD"/>
    <s v="HK5207"/>
    <x v="8"/>
    <x v="6"/>
    <n v="2"/>
    <n v="27"/>
    <n v="207"/>
    <n v="20"/>
    <n v="7"/>
    <n v="1207"/>
    <n v="20.116666666666667"/>
  </r>
  <r>
    <d v="2024-05-01T00:00:00"/>
    <x v="4"/>
    <s v="0EW"/>
    <x v="28"/>
    <s v="CAICEDONIA"/>
    <s v="SQGD"/>
    <s v="HK5359"/>
    <x v="8"/>
    <x v="5"/>
    <n v="2"/>
    <n v="35"/>
    <n v="209"/>
    <n v="20"/>
    <n v="9"/>
    <n v="1209"/>
    <n v="20.149999999999999"/>
  </r>
  <r>
    <d v="2024-05-01T00:00:00"/>
    <x v="4"/>
    <s v="0EW"/>
    <x v="28"/>
    <s v="CAICEDONIA"/>
    <s v="SQGD"/>
    <s v="HK5359"/>
    <x v="8"/>
    <x v="6"/>
    <n v="3"/>
    <n v="50"/>
    <n v="31"/>
    <n v="31"/>
    <m/>
    <n v="1860"/>
    <n v="31"/>
  </r>
  <r>
    <d v="2024-05-01T00:00:00"/>
    <x v="4"/>
    <s v="0EW"/>
    <x v="28"/>
    <s v="CARTAGO"/>
    <s v="SQGD"/>
    <s v="HK5207"/>
    <x v="8"/>
    <x v="7"/>
    <n v="8"/>
    <n v="202"/>
    <n v="508"/>
    <n v="50"/>
    <n v="8"/>
    <n v="3008"/>
    <n v="50.133333333333333"/>
  </r>
  <r>
    <d v="2024-05-01T00:00:00"/>
    <x v="4"/>
    <s v="0EW"/>
    <x v="28"/>
    <s v="CARTAGO"/>
    <s v="SQGD"/>
    <s v="HK5356"/>
    <x v="8"/>
    <x v="7"/>
    <n v="2"/>
    <n v="59"/>
    <n v="155"/>
    <n v="15"/>
    <n v="5"/>
    <n v="905"/>
    <n v="15.083333333333334"/>
  </r>
  <r>
    <d v="2024-05-01T00:00:00"/>
    <x v="4"/>
    <s v="0EW"/>
    <x v="28"/>
    <s v="CARTAGO"/>
    <s v="SQGD"/>
    <s v="HK5359"/>
    <x v="8"/>
    <x v="7"/>
    <n v="8"/>
    <n v="144"/>
    <n v="556"/>
    <n v="55"/>
    <n v="6"/>
    <n v="3306"/>
    <n v="55.1"/>
  </r>
  <r>
    <d v="2024-05-01T00:00:00"/>
    <x v="4"/>
    <s v="0EW"/>
    <x v="28"/>
    <s v="CARTAGO"/>
    <s v="SQGD"/>
    <s v="HK5359"/>
    <x v="8"/>
    <x v="6"/>
    <n v="2"/>
    <n v="30"/>
    <n v="56"/>
    <n v="56"/>
    <m/>
    <n v="3360"/>
    <n v="56"/>
  </r>
  <r>
    <d v="2024-05-01T00:00:00"/>
    <x v="4"/>
    <s v="0EW"/>
    <x v="28"/>
    <s v="LA TEBAIDA"/>
    <s v="SQGD"/>
    <s v="HK5207"/>
    <x v="8"/>
    <x v="5"/>
    <n v="4"/>
    <n v="55"/>
    <n v="355"/>
    <n v="35"/>
    <n v="5"/>
    <n v="2105"/>
    <n v="35.083333333333336"/>
  </r>
  <r>
    <d v="2024-05-01T00:00:00"/>
    <x v="4"/>
    <s v="0EW"/>
    <x v="28"/>
    <s v="LA UNION"/>
    <s v="SQGD"/>
    <s v="HK5207"/>
    <x v="8"/>
    <x v="7"/>
    <n v="1"/>
    <n v="47"/>
    <n v="58"/>
    <n v="58"/>
    <m/>
    <n v="3480"/>
    <n v="58"/>
  </r>
  <r>
    <d v="2024-05-01T00:00:00"/>
    <x v="4"/>
    <s v="0EW"/>
    <x v="28"/>
    <s v="LA UNION"/>
    <s v="SQGD"/>
    <s v="HK5356"/>
    <x v="8"/>
    <x v="7"/>
    <n v="4"/>
    <n v="74"/>
    <n v="217"/>
    <n v="21"/>
    <n v="7"/>
    <n v="1267"/>
    <n v="21.116666666666667"/>
  </r>
  <r>
    <d v="2024-05-01T00:00:00"/>
    <x v="4"/>
    <s v="0EW"/>
    <x v="28"/>
    <s v="LA UNION"/>
    <s v="SQGD"/>
    <s v="HK5359"/>
    <x v="8"/>
    <x v="7"/>
    <n v="1"/>
    <n v="19"/>
    <n v="46"/>
    <n v="46"/>
    <m/>
    <n v="2760"/>
    <n v="46"/>
  </r>
  <r>
    <d v="2024-05-01T00:00:00"/>
    <x v="4"/>
    <s v="0EW"/>
    <x v="28"/>
    <s v="LA VICTORIA"/>
    <s v="SQGD"/>
    <s v="HK5356"/>
    <x v="8"/>
    <x v="7"/>
    <n v="1"/>
    <n v="20"/>
    <n v="46"/>
    <n v="46"/>
    <m/>
    <n v="2760"/>
    <n v="46"/>
  </r>
  <r>
    <d v="2024-05-01T00:00:00"/>
    <x v="4"/>
    <s v="0EW"/>
    <x v="28"/>
    <s v="LA VICTORIA"/>
    <s v="SQGD"/>
    <s v="HK5359"/>
    <x v="8"/>
    <x v="7"/>
    <n v="4"/>
    <n v="70"/>
    <n v="226"/>
    <n v="22"/>
    <n v="6"/>
    <n v="1326"/>
    <n v="22.1"/>
  </r>
  <r>
    <d v="2024-05-01T00:00:00"/>
    <x v="4"/>
    <s v="0EW"/>
    <x v="28"/>
    <s v="LA VIRGINIA"/>
    <s v="SKDA"/>
    <s v="HK5356"/>
    <x v="8"/>
    <x v="7"/>
    <n v="1"/>
    <n v="18"/>
    <n v="12"/>
    <n v="12"/>
    <m/>
    <n v="720"/>
    <n v="12"/>
  </r>
  <r>
    <d v="2024-05-01T00:00:00"/>
    <x v="4"/>
    <s v="0EW"/>
    <x v="28"/>
    <s v="LA VIRGINIA"/>
    <s v="SQGD"/>
    <s v="HK5207"/>
    <x v="8"/>
    <x v="7"/>
    <n v="1"/>
    <n v="31"/>
    <n v="219"/>
    <n v="21"/>
    <n v="9"/>
    <n v="1269"/>
    <n v="21.15"/>
  </r>
  <r>
    <d v="2024-05-01T00:00:00"/>
    <x v="4"/>
    <s v="0EW"/>
    <x v="28"/>
    <s v="LA VIRGINIA"/>
    <s v="SQGD"/>
    <s v="HK5359"/>
    <x v="8"/>
    <x v="5"/>
    <n v="4"/>
    <n v="62"/>
    <n v="387"/>
    <n v="38"/>
    <n v="7"/>
    <n v="2287"/>
    <n v="38.116666666666667"/>
  </r>
  <r>
    <d v="2024-05-01T00:00:00"/>
    <x v="4"/>
    <s v="0EW"/>
    <x v="28"/>
    <s v="OBANDO - VALLE"/>
    <s v="SQGD"/>
    <s v="HK5207"/>
    <x v="8"/>
    <x v="7"/>
    <n v="4"/>
    <n v="134"/>
    <n v="172"/>
    <n v="17"/>
    <n v="2"/>
    <n v="1022"/>
    <n v="17.033333333333335"/>
  </r>
  <r>
    <d v="2024-05-01T00:00:00"/>
    <x v="4"/>
    <s v="0EW"/>
    <x v="28"/>
    <s v="OBANDO - VALLE"/>
    <s v="SQGD"/>
    <s v="HK5207"/>
    <x v="8"/>
    <x v="5"/>
    <n v="6"/>
    <n v="90"/>
    <n v="229"/>
    <n v="22"/>
    <n v="9"/>
    <n v="1329"/>
    <n v="22.15"/>
  </r>
  <r>
    <d v="2024-05-01T00:00:00"/>
    <x v="4"/>
    <s v="0EW"/>
    <x v="28"/>
    <s v="OBANDO - VALLE"/>
    <s v="SQGD"/>
    <s v="HK5356"/>
    <x v="8"/>
    <x v="7"/>
    <n v="18"/>
    <n v="316"/>
    <n v="694"/>
    <n v="69"/>
    <n v="4"/>
    <n v="4144"/>
    <n v="69.066666666666663"/>
  </r>
  <r>
    <d v="2024-05-01T00:00:00"/>
    <x v="4"/>
    <s v="0EW"/>
    <x v="28"/>
    <s v="OBANDO - VALLE"/>
    <s v="SQGD"/>
    <s v="HK5359"/>
    <x v="8"/>
    <x v="7"/>
    <n v="13"/>
    <n v="254"/>
    <n v="531"/>
    <n v="53"/>
    <n v="1"/>
    <n v="3181"/>
    <n v="53.016666666666666"/>
  </r>
  <r>
    <d v="2024-05-01T00:00:00"/>
    <x v="4"/>
    <s v="0EW"/>
    <x v="28"/>
    <s v="PEREIRA"/>
    <s v="SQGD"/>
    <s v="HK5207"/>
    <x v="8"/>
    <x v="5"/>
    <n v="3"/>
    <n v="45"/>
    <n v="318"/>
    <n v="31"/>
    <n v="8"/>
    <n v="1868"/>
    <n v="31.133333333333333"/>
  </r>
  <r>
    <d v="2024-05-01T00:00:00"/>
    <x v="4"/>
    <s v="0EW"/>
    <x v="28"/>
    <s v="PEREIRA"/>
    <s v="SQGD"/>
    <s v="HK5207"/>
    <x v="8"/>
    <x v="6"/>
    <n v="1"/>
    <n v="10"/>
    <n v="5"/>
    <n v="5"/>
    <m/>
    <n v="300"/>
    <n v="5"/>
  </r>
  <r>
    <d v="2024-05-01T00:00:00"/>
    <x v="4"/>
    <s v="0EW"/>
    <x v="28"/>
    <s v="PEREIRA"/>
    <s v="SQGD"/>
    <s v="HK5359"/>
    <x v="8"/>
    <x v="5"/>
    <n v="2"/>
    <n v="24"/>
    <n v="128"/>
    <n v="12"/>
    <n v="8"/>
    <n v="728"/>
    <n v="12.133333333333333"/>
  </r>
  <r>
    <d v="2024-05-01T00:00:00"/>
    <x v="4"/>
    <s v="0EW"/>
    <x v="28"/>
    <s v="QUIMBAYA"/>
    <s v="SQGD"/>
    <s v="HK5207"/>
    <x v="8"/>
    <x v="5"/>
    <n v="3"/>
    <n v="47"/>
    <n v="231"/>
    <n v="23"/>
    <n v="1"/>
    <n v="1381"/>
    <n v="23.016666666666666"/>
  </r>
  <r>
    <d v="2024-05-01T00:00:00"/>
    <x v="4"/>
    <s v="0EW"/>
    <x v="28"/>
    <s v="QUIMBAYA"/>
    <s v="SQGD"/>
    <s v="HK5359"/>
    <x v="8"/>
    <x v="5"/>
    <n v="5"/>
    <n v="70"/>
    <n v="361"/>
    <n v="36"/>
    <n v="1"/>
    <n v="2161"/>
    <n v="36.016666666666666"/>
  </r>
  <r>
    <d v="2024-05-01T00:00:00"/>
    <x v="4"/>
    <s v="0EW"/>
    <x v="28"/>
    <s v="ROLDANILLO"/>
    <s v="SQGD"/>
    <s v="HK5356"/>
    <x v="8"/>
    <x v="7"/>
    <n v="3"/>
    <n v="63"/>
    <n v="231"/>
    <n v="23"/>
    <n v="1"/>
    <n v="1381"/>
    <n v="23.016666666666666"/>
  </r>
  <r>
    <d v="2024-05-01T00:00:00"/>
    <x v="4"/>
    <s v="0EW"/>
    <x v="28"/>
    <s v="TORO"/>
    <s v="SQGD"/>
    <s v="HK5207"/>
    <x v="8"/>
    <x v="7"/>
    <n v="4"/>
    <n v="131"/>
    <n v="228"/>
    <n v="22"/>
    <n v="8"/>
    <n v="1328"/>
    <n v="22.133333333333333"/>
  </r>
  <r>
    <d v="2024-05-01T00:00:00"/>
    <x v="4"/>
    <s v="0EW"/>
    <x v="28"/>
    <s v="TORO"/>
    <s v="SQGD"/>
    <s v="HK5207"/>
    <x v="8"/>
    <x v="5"/>
    <n v="4"/>
    <n v="64"/>
    <n v="214"/>
    <n v="21"/>
    <n v="4"/>
    <n v="1264"/>
    <n v="21.066666666666666"/>
  </r>
  <r>
    <d v="2024-05-01T00:00:00"/>
    <x v="4"/>
    <s v="0EW"/>
    <x v="28"/>
    <s v="TORO"/>
    <s v="SQGD"/>
    <s v="HK5356"/>
    <x v="8"/>
    <x v="7"/>
    <n v="2"/>
    <n v="29"/>
    <n v="57"/>
    <n v="57"/>
    <m/>
    <n v="3420"/>
    <n v="57"/>
  </r>
  <r>
    <d v="2024-05-01T00:00:00"/>
    <x v="4"/>
    <s v="0EW"/>
    <x v="28"/>
    <s v="TORO"/>
    <s v="SQGD"/>
    <s v="HK5359"/>
    <x v="8"/>
    <x v="7"/>
    <n v="3"/>
    <n v="49"/>
    <n v="137"/>
    <n v="13"/>
    <n v="7"/>
    <n v="787"/>
    <n v="13.116666666666667"/>
  </r>
  <r>
    <d v="2024-05-01T00:00:00"/>
    <x v="4"/>
    <s v="0EW"/>
    <x v="28"/>
    <s v="VITERBO"/>
    <s v="SKDA"/>
    <s v="HK5356"/>
    <x v="8"/>
    <x v="7"/>
    <n v="4"/>
    <n v="83"/>
    <n v="283"/>
    <n v="28"/>
    <n v="3"/>
    <n v="1683"/>
    <n v="28.05"/>
  </r>
  <r>
    <d v="2024-05-01T00:00:00"/>
    <x v="4"/>
    <s v="0EW"/>
    <x v="28"/>
    <s v="VITERBO"/>
    <s v="SQGD"/>
    <s v="HK5356"/>
    <x v="8"/>
    <x v="7"/>
    <n v="1"/>
    <n v="31"/>
    <n v="121"/>
    <n v="12"/>
    <n v="1"/>
    <n v="721"/>
    <n v="12.016666666666667"/>
  </r>
  <r>
    <d v="2024-05-01T00:00:00"/>
    <x v="4"/>
    <s v="0EW"/>
    <x v="28"/>
    <s v="ZARZAL"/>
    <s v="SQGD"/>
    <s v="HK5207"/>
    <x v="8"/>
    <x v="7"/>
    <n v="4"/>
    <n v="74"/>
    <n v="305"/>
    <n v="30"/>
    <n v="5"/>
    <n v="1805"/>
    <n v="30.083333333333332"/>
  </r>
  <r>
    <d v="2024-05-01T00:00:00"/>
    <x v="4"/>
    <s v="0EW"/>
    <x v="28"/>
    <s v="ZARZAL"/>
    <s v="SQGD"/>
    <s v="HK5356"/>
    <x v="8"/>
    <x v="7"/>
    <n v="11"/>
    <n v="213"/>
    <n v="1091"/>
    <n v="10"/>
    <n v="91"/>
    <n v="691"/>
    <n v="11.516666666666667"/>
  </r>
  <r>
    <d v="2024-05-01T00:00:00"/>
    <x v="4"/>
    <s v="0EW"/>
    <x v="28"/>
    <s v="ZARZAL"/>
    <s v="SQGD"/>
    <s v="HK5359"/>
    <x v="8"/>
    <x v="7"/>
    <n v="7"/>
    <n v="142"/>
    <n v="584"/>
    <n v="58"/>
    <n v="4"/>
    <n v="3484"/>
    <n v="58.06666666666667"/>
  </r>
  <r>
    <d v="2024-05-01T00:00:00"/>
    <x v="4"/>
    <s v="0EX"/>
    <x v="20"/>
    <s v="RIOFRIO"/>
    <s v="LACARMELITA"/>
    <s v="HK5416"/>
    <x v="6"/>
    <x v="7"/>
    <n v="10"/>
    <n v="171"/>
    <n v="730"/>
    <n v="73"/>
    <n v="0"/>
    <n v="4380"/>
    <n v="73"/>
  </r>
  <r>
    <d v="2024-05-01T00:00:00"/>
    <x v="4"/>
    <s v="0EX"/>
    <x v="20"/>
    <s v="ZARZAL"/>
    <s v="RIOPAILAOPA"/>
    <s v="HK5416"/>
    <x v="6"/>
    <x v="7"/>
    <n v="92"/>
    <n v="1639"/>
    <n v="5242"/>
    <n v="52"/>
    <n v="42"/>
    <n v="3162"/>
    <n v="52.7"/>
  </r>
  <r>
    <d v="2024-05-01T00:00:00"/>
    <x v="4"/>
    <s v="ODV"/>
    <x v="21"/>
    <s v="FUENTE DE ORO"/>
    <s v="MAJAGUAL"/>
    <s v="HK1738"/>
    <x v="0"/>
    <x v="0"/>
    <n v="135"/>
    <n v="1781"/>
    <n v="39"/>
    <n v="39"/>
    <m/>
    <n v="2340"/>
    <n v="39"/>
  </r>
  <r>
    <d v="2024-05-01T00:00:00"/>
    <x v="4"/>
    <s v="ODV"/>
    <x v="21"/>
    <s v="FUENTE DE ORO"/>
    <s v="MAJAGUAL"/>
    <s v="HK1738"/>
    <x v="0"/>
    <x v="10"/>
    <n v="1"/>
    <n v="15"/>
    <n v="17"/>
    <n v="17"/>
    <m/>
    <n v="1020"/>
    <n v="17"/>
  </r>
  <r>
    <d v="2024-05-01T00:00:00"/>
    <x v="4"/>
    <s v="ODV"/>
    <x v="21"/>
    <s v="FUENTE DE ORO"/>
    <s v="MAJAGUAL"/>
    <s v="HK1738"/>
    <x v="0"/>
    <x v="5"/>
    <n v="51"/>
    <n v="737"/>
    <n v="20"/>
    <n v="20"/>
    <m/>
    <n v="1200"/>
    <n v="20"/>
  </r>
  <r>
    <d v="2024-05-01T00:00:00"/>
    <x v="4"/>
    <s v="ODV"/>
    <x v="21"/>
    <s v="FUENTE DE ORO"/>
    <s v="MAJAGUAL"/>
    <s v="HK1738"/>
    <x v="0"/>
    <x v="2"/>
    <n v="31"/>
    <n v="374"/>
    <n v="11"/>
    <n v="11"/>
    <m/>
    <n v="660"/>
    <n v="11"/>
  </r>
  <r>
    <d v="2024-05-01T00:00:00"/>
    <x v="4"/>
    <s v="ODV"/>
    <x v="21"/>
    <s v="FUENTE DE ORO"/>
    <s v="MAJAGUAL"/>
    <s v="HK1738"/>
    <x v="11"/>
    <x v="4"/>
    <n v="10"/>
    <n v="135"/>
    <n v="4"/>
    <n v="4"/>
    <m/>
    <n v="240"/>
    <n v="4"/>
  </r>
  <r>
    <d v="2024-05-01T00:00:00"/>
    <x v="4"/>
    <s v="OEY"/>
    <x v="22"/>
    <s v="GUACARI"/>
    <s v="SQIH"/>
    <s v="HK5371"/>
    <x v="4"/>
    <x v="7"/>
    <n v="53"/>
    <n v="574"/>
    <n v="368"/>
    <n v="36"/>
    <n v="8"/>
    <n v="2168"/>
    <n v="36.133333333333333"/>
  </r>
  <r>
    <d v="2024-05-01T00:00:00"/>
    <x v="4"/>
    <s v="OEY"/>
    <x v="22"/>
    <s v="PALMIRA"/>
    <s v="SQIM"/>
    <s v="HK5371"/>
    <x v="4"/>
    <x v="7"/>
    <n v="38"/>
    <n v="470"/>
    <n v="26"/>
    <n v="26"/>
    <m/>
    <n v="1560"/>
    <n v="26"/>
  </r>
  <r>
    <d v="2024-05-01T00:00:00"/>
    <x v="4"/>
    <s v="OEY"/>
    <x v="22"/>
    <s v="PRADERA"/>
    <s v="SQCA"/>
    <s v="HK5372"/>
    <x v="6"/>
    <x v="7"/>
    <n v="149"/>
    <n v="1713"/>
    <n v="788"/>
    <n v="78"/>
    <n v="8"/>
    <n v="4688"/>
    <n v="78.13333333333334"/>
  </r>
  <r>
    <d v="2024-06-01T00:00:00"/>
    <x v="5"/>
    <s v="0BE"/>
    <x v="29"/>
    <s v="SABANA DE TORRES"/>
    <s v="SBT"/>
    <s v="HK1468"/>
    <x v="0"/>
    <x v="3"/>
    <n v="120"/>
    <n v="1321.64"/>
    <n v="376"/>
    <n v="37"/>
    <n v="6"/>
    <n v="2226"/>
    <n v="37.1"/>
  </r>
  <r>
    <d v="2024-06-01T00:00:00"/>
    <x v="5"/>
    <s v="0BE"/>
    <x v="29"/>
    <s v="SAN LUIS DE PALENQUE"/>
    <s v="ELE"/>
    <s v="HK1671"/>
    <x v="2"/>
    <x v="0"/>
    <n v="137"/>
    <n v="2.74"/>
    <n v="38"/>
    <n v="38"/>
    <m/>
    <n v="2280"/>
    <n v="38"/>
  </r>
  <r>
    <d v="2024-06-01T00:00:00"/>
    <x v="5"/>
    <s v="0BE"/>
    <x v="29"/>
    <s v="SAN LUIS DE PALENQUE"/>
    <s v="ELE"/>
    <s v="HK2066"/>
    <x v="0"/>
    <x v="0"/>
    <n v="180"/>
    <n v="3.6"/>
    <n v="65"/>
    <n v="65"/>
    <m/>
    <n v="3900"/>
    <n v="65"/>
  </r>
  <r>
    <d v="2024-06-01T00:00:00"/>
    <x v="5"/>
    <s v="0BE"/>
    <x v="29"/>
    <s v="SAN LUIS DE PALENQUE"/>
    <s v="ELE"/>
    <s v="HK638"/>
    <x v="2"/>
    <x v="0"/>
    <n v="166"/>
    <n v="3.32"/>
    <n v="50"/>
    <n v="50"/>
    <m/>
    <n v="3000"/>
    <n v="50"/>
  </r>
  <r>
    <d v="2024-06-01T00:00:00"/>
    <x v="5"/>
    <s v="0BE"/>
    <x v="29"/>
    <s v="ZONA BANANERA"/>
    <s v="9IS"/>
    <s v="HK4457"/>
    <x v="9"/>
    <x v="1"/>
    <n v="79"/>
    <n v="3545.51"/>
    <n v="614"/>
    <n v="61"/>
    <n v="4"/>
    <n v="3664"/>
    <n v="61.06666666666667"/>
  </r>
  <r>
    <d v="2024-06-01T00:00:00"/>
    <x v="5"/>
    <s v="0BE"/>
    <x v="29"/>
    <s v="ZONA BANANERA"/>
    <s v="9IS"/>
    <s v="HK5172"/>
    <x v="9"/>
    <x v="1"/>
    <n v="116"/>
    <n v="5013.32"/>
    <n v="622"/>
    <n v="62"/>
    <n v="2"/>
    <n v="3722"/>
    <n v="62.033333333333331"/>
  </r>
  <r>
    <d v="2024-06-01T00:00:00"/>
    <x v="5"/>
    <s v="0BE"/>
    <x v="29"/>
    <s v="ZONA BANANERA"/>
    <s v="9IS"/>
    <s v="HK5253"/>
    <x v="10"/>
    <x v="1"/>
    <n v="95"/>
    <n v="4892.5600000000004"/>
    <n v="555"/>
    <n v="55"/>
    <n v="5"/>
    <n v="3305"/>
    <n v="55.083333333333336"/>
  </r>
  <r>
    <d v="2024-06-01T00:00:00"/>
    <x v="5"/>
    <s v="0BH"/>
    <x v="0"/>
    <s v="AGUAZUL"/>
    <s v="9CZ"/>
    <s v="HK2108"/>
    <x v="0"/>
    <x v="0"/>
    <n v="1"/>
    <n v="350"/>
    <n v="5"/>
    <n v="5"/>
    <m/>
    <n v="300"/>
    <n v="5"/>
  </r>
  <r>
    <d v="2024-06-01T00:00:00"/>
    <x v="5"/>
    <s v="0BH"/>
    <x v="0"/>
    <s v="MANI"/>
    <s v="CPNA"/>
    <s v="HK2108"/>
    <x v="0"/>
    <x v="0"/>
    <n v="2"/>
    <n v="450"/>
    <n v="630"/>
    <n v="63"/>
    <n v="0"/>
    <n v="3780"/>
    <n v="63"/>
  </r>
  <r>
    <d v="2024-06-01T00:00:00"/>
    <x v="5"/>
    <s v="0BH"/>
    <x v="0"/>
    <s v="MANI"/>
    <s v="LOM"/>
    <s v="HK1731"/>
    <x v="0"/>
    <x v="0"/>
    <n v="1"/>
    <n v="231"/>
    <n v="330"/>
    <n v="33"/>
    <n v="0"/>
    <n v="1980"/>
    <n v="33"/>
  </r>
  <r>
    <d v="2024-06-01T00:00:00"/>
    <x v="5"/>
    <s v="0BH"/>
    <x v="0"/>
    <s v="MANI"/>
    <s v="LOM"/>
    <s v="HK2108"/>
    <x v="0"/>
    <x v="0"/>
    <n v="5"/>
    <n v="1000"/>
    <n v="1430"/>
    <n v="14"/>
    <n v="30"/>
    <n v="870"/>
    <n v="14.5"/>
  </r>
  <r>
    <d v="2024-06-01T00:00:00"/>
    <x v="5"/>
    <s v="0BH"/>
    <x v="0"/>
    <s v="MANI"/>
    <s v="LOM"/>
    <s v="HK2321"/>
    <x v="0"/>
    <x v="0"/>
    <n v="1"/>
    <n v="301"/>
    <n v="430"/>
    <n v="43"/>
    <n v="0"/>
    <n v="2580"/>
    <n v="43"/>
  </r>
  <r>
    <d v="2024-06-01T00:00:00"/>
    <x v="5"/>
    <s v="0BH"/>
    <x v="0"/>
    <s v="MANI"/>
    <s v="SQML"/>
    <s v="HK2108"/>
    <x v="0"/>
    <x v="0"/>
    <n v="4"/>
    <n v="980"/>
    <n v="14"/>
    <n v="14"/>
    <m/>
    <n v="840"/>
    <n v="14"/>
  </r>
  <r>
    <d v="2024-06-01T00:00:00"/>
    <x v="5"/>
    <s v="0BH"/>
    <x v="0"/>
    <s v="MONTERREY"/>
    <s v="9MC"/>
    <s v="HK2171"/>
    <x v="0"/>
    <x v="0"/>
    <n v="15"/>
    <n v="3031"/>
    <n v="2152"/>
    <n v="21"/>
    <n v="52"/>
    <n v="1312"/>
    <n v="21.866666666666667"/>
  </r>
  <r>
    <d v="2024-06-01T00:00:00"/>
    <x v="5"/>
    <s v="0BH"/>
    <x v="0"/>
    <s v="NUNCHIA"/>
    <s v="9AU"/>
    <s v="HK1731"/>
    <x v="0"/>
    <x v="0"/>
    <n v="1"/>
    <n v="210"/>
    <n v="3"/>
    <n v="3"/>
    <m/>
    <n v="180"/>
    <n v="3"/>
  </r>
  <r>
    <d v="2024-06-01T00:00:00"/>
    <x v="5"/>
    <s v="0BH"/>
    <x v="0"/>
    <s v="NUNCHIA"/>
    <s v="9AU"/>
    <s v="HK2321"/>
    <x v="0"/>
    <x v="0"/>
    <n v="3"/>
    <n v="910"/>
    <n v="13"/>
    <n v="13"/>
    <m/>
    <n v="780"/>
    <n v="13"/>
  </r>
  <r>
    <d v="2024-06-01T00:00:00"/>
    <x v="5"/>
    <s v="0BH"/>
    <x v="0"/>
    <s v="NUNCHIA"/>
    <s v="NIA"/>
    <s v="HK1731"/>
    <x v="0"/>
    <x v="0"/>
    <n v="14"/>
    <n v="3731"/>
    <n v="2063"/>
    <n v="20"/>
    <n v="63"/>
    <n v="1263"/>
    <n v="21.05"/>
  </r>
  <r>
    <d v="2024-06-01T00:00:00"/>
    <x v="5"/>
    <s v="0BH"/>
    <x v="0"/>
    <s v="NUNCHIA"/>
    <s v="NIA"/>
    <s v="HK2321"/>
    <x v="0"/>
    <x v="0"/>
    <n v="2"/>
    <n v="630"/>
    <n v="9"/>
    <n v="9"/>
    <m/>
    <n v="540"/>
    <n v="9"/>
  </r>
  <r>
    <d v="2024-06-01T00:00:00"/>
    <x v="5"/>
    <s v="0BH"/>
    <x v="0"/>
    <s v="NUNCHIA"/>
    <s v="SKIN"/>
    <s v="HK1731"/>
    <x v="0"/>
    <x v="0"/>
    <n v="2"/>
    <n v="420"/>
    <n v="6"/>
    <n v="6"/>
    <m/>
    <n v="360"/>
    <n v="6"/>
  </r>
  <r>
    <d v="2024-06-01T00:00:00"/>
    <x v="5"/>
    <s v="0BH"/>
    <x v="0"/>
    <s v="NUNCHIA"/>
    <s v="SKIN"/>
    <s v="HK2321"/>
    <x v="0"/>
    <x v="0"/>
    <n v="8"/>
    <n v="2401"/>
    <n v="2245"/>
    <n v="22"/>
    <n v="45"/>
    <n v="1365"/>
    <n v="22.75"/>
  </r>
  <r>
    <d v="2024-06-01T00:00:00"/>
    <x v="5"/>
    <s v="0BM"/>
    <x v="1"/>
    <s v="EL PASO"/>
    <s v="MATADEINDIO"/>
    <s v="HK1750"/>
    <x v="0"/>
    <x v="1"/>
    <n v="24"/>
    <n v="600"/>
    <n v="636"/>
    <n v="63"/>
    <n v="6"/>
    <n v="3786"/>
    <n v="63.1"/>
  </r>
  <r>
    <d v="2024-06-01T00:00:00"/>
    <x v="5"/>
    <s v="0BM"/>
    <x v="1"/>
    <s v="RIOHACHA"/>
    <s v="ASASANMARTIN"/>
    <s v="HK1741"/>
    <x v="0"/>
    <x v="1"/>
    <n v="71"/>
    <n v="1873"/>
    <n v="2854"/>
    <n v="28"/>
    <n v="54"/>
    <n v="1734"/>
    <n v="28.9"/>
  </r>
  <r>
    <d v="2024-06-01T00:00:00"/>
    <x v="5"/>
    <s v="0BM"/>
    <x v="1"/>
    <s v="RIOHACHA"/>
    <s v="ASASANMARTIN"/>
    <s v="HK2004"/>
    <x v="0"/>
    <x v="1"/>
    <n v="20"/>
    <n v="544"/>
    <n v="730"/>
    <n v="73"/>
    <n v="0"/>
    <n v="4380"/>
    <n v="73"/>
  </r>
  <r>
    <d v="2024-06-01T00:00:00"/>
    <x v="5"/>
    <s v="0BM"/>
    <x v="1"/>
    <s v="SANTA MARTA"/>
    <s v="LADIVA"/>
    <s v="HK2004"/>
    <x v="0"/>
    <x v="1"/>
    <n v="64"/>
    <n v="1718"/>
    <n v="2330"/>
    <n v="23"/>
    <n v="30"/>
    <n v="1410"/>
    <n v="23.5"/>
  </r>
  <r>
    <d v="2024-06-01T00:00:00"/>
    <x v="5"/>
    <s v="0BM"/>
    <x v="1"/>
    <s v="ZONA BANANERA"/>
    <s v="LAAMALIA"/>
    <s v="HK1750"/>
    <x v="0"/>
    <x v="1"/>
    <n v="108"/>
    <n v="3135"/>
    <n v="3724"/>
    <n v="37"/>
    <n v="24"/>
    <n v="2244"/>
    <n v="37.4"/>
  </r>
  <r>
    <d v="2024-06-01T00:00:00"/>
    <x v="5"/>
    <s v="0BM"/>
    <x v="1"/>
    <s v="ZONA BANANERA"/>
    <s v="LAAMALIA"/>
    <s v="HK2095"/>
    <x v="0"/>
    <x v="1"/>
    <n v="116"/>
    <n v="3425"/>
    <n v="4412"/>
    <n v="44"/>
    <n v="12"/>
    <n v="2652"/>
    <n v="44.2"/>
  </r>
  <r>
    <d v="2024-06-01T00:00:00"/>
    <x v="5"/>
    <s v="0BN"/>
    <x v="23"/>
    <s v="VILLANUEVA - CASANARE"/>
    <s v="VNU"/>
    <s v="HK1648"/>
    <x v="0"/>
    <x v="0"/>
    <n v="1000"/>
    <n v="4900"/>
    <n v="70"/>
    <n v="70"/>
    <m/>
    <n v="4200"/>
    <n v="70"/>
  </r>
  <r>
    <d v="2024-06-01T00:00:00"/>
    <x v="5"/>
    <s v="0BN"/>
    <x v="23"/>
    <s v="VILLANUEVA - CASANARE"/>
    <s v="VNU"/>
    <s v="HK1762"/>
    <x v="0"/>
    <x v="0"/>
    <n v="800"/>
    <n v="3210"/>
    <n v="46"/>
    <n v="46"/>
    <m/>
    <n v="2760"/>
    <n v="46"/>
  </r>
  <r>
    <d v="2024-06-01T00:00:00"/>
    <x v="5"/>
    <s v="0BN"/>
    <x v="23"/>
    <s v="VILLANUEVA - CASANARE"/>
    <s v="VNU"/>
    <s v="HK1994"/>
    <x v="0"/>
    <x v="0"/>
    <n v="980"/>
    <n v="3990"/>
    <n v="57"/>
    <n v="57"/>
    <m/>
    <n v="3420"/>
    <n v="57"/>
  </r>
  <r>
    <d v="2024-06-01T00:00:00"/>
    <x v="5"/>
    <s v="0BP"/>
    <x v="24"/>
    <s v="AGUAZUL"/>
    <s v="AGJ"/>
    <s v="HK1049"/>
    <x v="2"/>
    <x v="0"/>
    <n v="12"/>
    <n v="150"/>
    <n v="4"/>
    <n v="4"/>
    <m/>
    <n v="240"/>
    <n v="4"/>
  </r>
  <r>
    <d v="2024-06-01T00:00:00"/>
    <x v="5"/>
    <s v="0BP"/>
    <x v="24"/>
    <s v="AGUAZUL"/>
    <s v="AGJ"/>
    <s v="HK1983"/>
    <x v="0"/>
    <x v="0"/>
    <n v="77"/>
    <n v="963"/>
    <n v="257"/>
    <n v="25"/>
    <n v="7"/>
    <n v="1507"/>
    <n v="25.116666666666667"/>
  </r>
  <r>
    <d v="2024-06-01T00:00:00"/>
    <x v="5"/>
    <s v="0BP"/>
    <x v="24"/>
    <s v="AGUAZUL"/>
    <s v="AGJ"/>
    <s v="HK4733"/>
    <x v="2"/>
    <x v="0"/>
    <n v="75"/>
    <n v="938"/>
    <n v="251"/>
    <n v="25"/>
    <n v="1"/>
    <n v="1501"/>
    <n v="25.016666666666666"/>
  </r>
  <r>
    <d v="2024-06-01T00:00:00"/>
    <x v="5"/>
    <s v="0BP"/>
    <x v="24"/>
    <s v="AGUAZUL"/>
    <s v="TRM"/>
    <s v="HK1983"/>
    <x v="0"/>
    <x v="0"/>
    <n v="98"/>
    <n v="1225"/>
    <n v="327"/>
    <n v="32"/>
    <n v="7"/>
    <n v="1927"/>
    <n v="32.116666666666667"/>
  </r>
  <r>
    <d v="2024-06-01T00:00:00"/>
    <x v="5"/>
    <s v="0BP"/>
    <x v="24"/>
    <s v="AGUAZUL"/>
    <s v="TRM"/>
    <s v="HK4733"/>
    <x v="2"/>
    <x v="0"/>
    <n v="57"/>
    <n v="713"/>
    <n v="19"/>
    <n v="19"/>
    <m/>
    <n v="1140"/>
    <n v="19"/>
  </r>
  <r>
    <d v="2024-06-01T00:00:00"/>
    <x v="5"/>
    <s v="0BP"/>
    <x v="24"/>
    <s v="TRINIDAD"/>
    <s v="9MS"/>
    <s v="HK1049"/>
    <x v="2"/>
    <x v="0"/>
    <n v="87"/>
    <n v="1088"/>
    <n v="291"/>
    <n v="29"/>
    <n v="1"/>
    <n v="1741"/>
    <n v="29.016666666666666"/>
  </r>
  <r>
    <d v="2024-06-01T00:00:00"/>
    <x v="5"/>
    <s v="0BP"/>
    <x v="24"/>
    <s v="TRINIDAD"/>
    <s v="9MS"/>
    <s v="HK4733"/>
    <x v="2"/>
    <x v="0"/>
    <n v="5"/>
    <n v="63"/>
    <n v="17"/>
    <n v="17"/>
    <m/>
    <n v="1020"/>
    <n v="17"/>
  </r>
  <r>
    <d v="2024-06-01T00:00:00"/>
    <x v="5"/>
    <s v="0BP"/>
    <x v="24"/>
    <s v="TRINIDAD"/>
    <s v="NUE"/>
    <s v="HK1049"/>
    <x v="2"/>
    <x v="0"/>
    <n v="81"/>
    <n v="1013"/>
    <n v="27"/>
    <n v="27"/>
    <m/>
    <n v="1620"/>
    <n v="27"/>
  </r>
  <r>
    <d v="2024-06-01T00:00:00"/>
    <x v="5"/>
    <s v="0BP"/>
    <x v="24"/>
    <s v="TRINIDAD"/>
    <s v="NUE"/>
    <s v="HK4733"/>
    <x v="2"/>
    <x v="0"/>
    <n v="13"/>
    <n v="163"/>
    <n v="42"/>
    <n v="42"/>
    <m/>
    <n v="2520"/>
    <n v="42"/>
  </r>
  <r>
    <d v="2024-06-01T00:00:00"/>
    <x v="5"/>
    <s v="0BR"/>
    <x v="2"/>
    <s v="APARTADO"/>
    <s v="LOSPLANES"/>
    <s v="HK2892"/>
    <x v="1"/>
    <x v="1"/>
    <n v="88"/>
    <n v="6565.3"/>
    <n v="444"/>
    <n v="44"/>
    <n v="4"/>
    <n v="2644"/>
    <n v="44.06666666666667"/>
  </r>
  <r>
    <d v="2024-06-01T00:00:00"/>
    <x v="5"/>
    <s v="0BR"/>
    <x v="2"/>
    <s v="APARTADO"/>
    <s v="LOSPLANES"/>
    <s v="HK4416"/>
    <x v="1"/>
    <x v="1"/>
    <n v="77"/>
    <n v="5706.4"/>
    <n v="373"/>
    <n v="37"/>
    <n v="3"/>
    <n v="2223"/>
    <n v="37.049999999999997"/>
  </r>
  <r>
    <d v="2024-06-01T00:00:00"/>
    <x v="5"/>
    <s v="0BR"/>
    <x v="2"/>
    <s v="APARTADO"/>
    <s v="LOSPLANES"/>
    <s v="HK4542"/>
    <x v="1"/>
    <x v="1"/>
    <n v="70"/>
    <n v="5119.2"/>
    <n v="38"/>
    <n v="38"/>
    <m/>
    <n v="2280"/>
    <n v="38"/>
  </r>
  <r>
    <d v="2024-06-01T00:00:00"/>
    <x v="5"/>
    <s v="0BR"/>
    <x v="2"/>
    <s v="APARTADO"/>
    <s v="LOSPLANES"/>
    <s v="HK4644"/>
    <x v="1"/>
    <x v="1"/>
    <n v="63"/>
    <n v="4485.7"/>
    <n v="301"/>
    <n v="30"/>
    <n v="1"/>
    <n v="1801"/>
    <n v="30.016666666666666"/>
  </r>
  <r>
    <d v="2024-06-01T00:00:00"/>
    <x v="5"/>
    <s v="0BR"/>
    <x v="2"/>
    <s v="APARTADO"/>
    <s v="LOSPLANES"/>
    <s v="HK4644"/>
    <x v="1"/>
    <x v="2"/>
    <n v="9"/>
    <n v="800"/>
    <n v="103"/>
    <n v="10"/>
    <n v="3"/>
    <n v="603"/>
    <n v="10.050000000000001"/>
  </r>
  <r>
    <d v="2024-06-01T00:00:00"/>
    <x v="5"/>
    <s v="0BR"/>
    <x v="2"/>
    <s v="APARTADO"/>
    <s v="LOSPLANES"/>
    <s v="HK4704"/>
    <x v="1"/>
    <x v="1"/>
    <n v="86"/>
    <n v="6178.1"/>
    <n v="428"/>
    <n v="42"/>
    <n v="8"/>
    <n v="2528"/>
    <n v="42.133333333333333"/>
  </r>
  <r>
    <d v="2024-06-01T00:00:00"/>
    <x v="5"/>
    <s v="0BR"/>
    <x v="2"/>
    <s v="APARTADO"/>
    <s v="LOSPLANES"/>
    <s v="HK4939"/>
    <x v="1"/>
    <x v="1"/>
    <n v="100"/>
    <n v="7235.1"/>
    <n v="469"/>
    <n v="46"/>
    <n v="9"/>
    <n v="2769"/>
    <n v="46.15"/>
  </r>
  <r>
    <d v="2024-06-01T00:00:00"/>
    <x v="5"/>
    <s v="0BR"/>
    <x v="2"/>
    <s v="APARTADO"/>
    <s v="LOSPLANES"/>
    <s v="HK5113"/>
    <x v="1"/>
    <x v="1"/>
    <n v="84"/>
    <n v="6286.1"/>
    <n v="411"/>
    <n v="41"/>
    <n v="1"/>
    <n v="2461"/>
    <n v="41.016666666666666"/>
  </r>
  <r>
    <d v="2024-06-01T00:00:00"/>
    <x v="5"/>
    <s v="0BR"/>
    <x v="2"/>
    <s v="APARTADO"/>
    <s v="LOSPLANES"/>
    <s v="HK5167"/>
    <x v="1"/>
    <x v="1"/>
    <n v="70"/>
    <n v="5068.6000000000004"/>
    <n v="347"/>
    <n v="34"/>
    <n v="7"/>
    <n v="2047"/>
    <n v="34.116666666666667"/>
  </r>
  <r>
    <d v="2024-06-01T00:00:00"/>
    <x v="5"/>
    <s v="0BR"/>
    <x v="2"/>
    <s v="APARTADO"/>
    <s v="LOSPLANES"/>
    <s v="HK5300"/>
    <x v="1"/>
    <x v="1"/>
    <n v="85"/>
    <n v="6231.1"/>
    <n v="411"/>
    <n v="41"/>
    <n v="1"/>
    <n v="2461"/>
    <n v="41.016666666666666"/>
  </r>
  <r>
    <d v="2024-06-01T00:00:00"/>
    <x v="5"/>
    <s v="0BR"/>
    <x v="2"/>
    <s v="APARTADO"/>
    <s v="LOSPLANES"/>
    <s v="HK5428"/>
    <x v="1"/>
    <x v="1"/>
    <n v="76"/>
    <n v="5431.8"/>
    <n v="376"/>
    <n v="37"/>
    <n v="6"/>
    <n v="2226"/>
    <n v="37.1"/>
  </r>
  <r>
    <d v="2024-06-01T00:00:00"/>
    <x v="5"/>
    <s v="0BR"/>
    <x v="2"/>
    <s v="CIENAGA"/>
    <s v="LACEIBA"/>
    <s v="HK1476"/>
    <x v="0"/>
    <x v="1"/>
    <n v="17"/>
    <n v="331.3"/>
    <n v="109"/>
    <n v="10"/>
    <n v="9"/>
    <n v="609"/>
    <n v="10.15"/>
  </r>
  <r>
    <d v="2024-06-01T00:00:00"/>
    <x v="5"/>
    <s v="0BR"/>
    <x v="2"/>
    <s v="CIENAGA"/>
    <s v="LACEIBA"/>
    <s v="HK1767"/>
    <x v="0"/>
    <x v="1"/>
    <n v="79"/>
    <n v="2085"/>
    <n v="536"/>
    <n v="53"/>
    <n v="6"/>
    <n v="3186"/>
    <n v="53.1"/>
  </r>
  <r>
    <d v="2024-06-01T00:00:00"/>
    <x v="5"/>
    <s v="0BR"/>
    <x v="2"/>
    <s v="CIENAGA"/>
    <s v="LACEIBA"/>
    <s v="HK3631"/>
    <x v="0"/>
    <x v="1"/>
    <n v="73"/>
    <n v="1888"/>
    <n v="476"/>
    <n v="47"/>
    <n v="6"/>
    <n v="2826"/>
    <n v="47.1"/>
  </r>
  <r>
    <d v="2024-06-01T00:00:00"/>
    <x v="5"/>
    <s v="0BR"/>
    <x v="2"/>
    <s v="CIENAGA"/>
    <s v="LACEIBA"/>
    <s v="HK660"/>
    <x v="0"/>
    <x v="1"/>
    <n v="26"/>
    <n v="645.9"/>
    <n v="195"/>
    <n v="19"/>
    <n v="5"/>
    <n v="1145"/>
    <n v="19.083333333333332"/>
  </r>
  <r>
    <d v="2024-06-01T00:00:00"/>
    <x v="5"/>
    <s v="0BR"/>
    <x v="2"/>
    <s v="CIENAGA"/>
    <s v="LACHECA"/>
    <s v="HK1476"/>
    <x v="0"/>
    <x v="1"/>
    <n v="75"/>
    <n v="1824.4"/>
    <n v="317"/>
    <n v="31"/>
    <n v="7"/>
    <n v="1867"/>
    <n v="31.116666666666667"/>
  </r>
  <r>
    <d v="2024-06-01T00:00:00"/>
    <x v="5"/>
    <s v="0BR"/>
    <x v="2"/>
    <s v="CIENAGA"/>
    <s v="LACHECA"/>
    <s v="HK1767"/>
    <x v="0"/>
    <x v="1"/>
    <n v="12"/>
    <n v="302.8"/>
    <n v="58"/>
    <n v="58"/>
    <m/>
    <n v="3480"/>
    <n v="58"/>
  </r>
  <r>
    <d v="2024-06-01T00:00:00"/>
    <x v="5"/>
    <s v="0BR"/>
    <x v="2"/>
    <s v="CIENAGA"/>
    <s v="LACHECA"/>
    <s v="HK3631"/>
    <x v="0"/>
    <x v="1"/>
    <n v="12"/>
    <n v="337.3"/>
    <n v="46"/>
    <n v="46"/>
    <m/>
    <n v="2760"/>
    <n v="46"/>
  </r>
  <r>
    <d v="2024-06-01T00:00:00"/>
    <x v="5"/>
    <s v="0BR"/>
    <x v="2"/>
    <s v="CIENAGA"/>
    <s v="LACHECA"/>
    <s v="HK660"/>
    <x v="0"/>
    <x v="1"/>
    <n v="82"/>
    <n v="2115.4"/>
    <n v="385"/>
    <n v="38"/>
    <n v="5"/>
    <n v="2285"/>
    <n v="38.083333333333336"/>
  </r>
  <r>
    <d v="2024-06-01T00:00:00"/>
    <x v="5"/>
    <s v="0BR"/>
    <x v="2"/>
    <s v="TURBO"/>
    <s v="INDIRA"/>
    <s v="HK2892"/>
    <x v="1"/>
    <x v="1"/>
    <n v="11"/>
    <n v="880"/>
    <n v="53"/>
    <n v="53"/>
    <m/>
    <n v="3180"/>
    <n v="53"/>
  </r>
  <r>
    <d v="2024-06-01T00:00:00"/>
    <x v="5"/>
    <s v="0BR"/>
    <x v="2"/>
    <s v="TURBO"/>
    <s v="INDIRA"/>
    <s v="HK4416"/>
    <x v="1"/>
    <x v="1"/>
    <n v="25"/>
    <n v="1931.6"/>
    <n v="117"/>
    <n v="11"/>
    <n v="7"/>
    <n v="667"/>
    <n v="11.116666666666667"/>
  </r>
  <r>
    <d v="2024-06-01T00:00:00"/>
    <x v="5"/>
    <s v="0BR"/>
    <x v="2"/>
    <s v="TURBO"/>
    <s v="INDIRA"/>
    <s v="HK4542"/>
    <x v="1"/>
    <x v="1"/>
    <n v="31"/>
    <n v="2440"/>
    <n v="156"/>
    <n v="15"/>
    <n v="6"/>
    <n v="906"/>
    <n v="15.1"/>
  </r>
  <r>
    <d v="2024-06-01T00:00:00"/>
    <x v="5"/>
    <s v="0BR"/>
    <x v="2"/>
    <s v="TURBO"/>
    <s v="INDIRA"/>
    <s v="HK4644"/>
    <x v="1"/>
    <x v="1"/>
    <n v="19"/>
    <n v="1460.1"/>
    <n v="96"/>
    <n v="96"/>
    <m/>
    <n v="5760"/>
    <n v="96"/>
  </r>
  <r>
    <d v="2024-06-01T00:00:00"/>
    <x v="5"/>
    <s v="0BR"/>
    <x v="2"/>
    <s v="TURBO"/>
    <s v="INDIRA"/>
    <s v="HK4644"/>
    <x v="1"/>
    <x v="2"/>
    <n v="3"/>
    <n v="272"/>
    <n v="35"/>
    <n v="35"/>
    <m/>
    <n v="2100"/>
    <n v="35"/>
  </r>
  <r>
    <d v="2024-06-01T00:00:00"/>
    <x v="5"/>
    <s v="0BR"/>
    <x v="2"/>
    <s v="TURBO"/>
    <s v="INDIRA"/>
    <s v="HK4704"/>
    <x v="1"/>
    <x v="1"/>
    <n v="19"/>
    <n v="1471.6"/>
    <n v="87"/>
    <n v="87"/>
    <m/>
    <n v="5220"/>
    <n v="87"/>
  </r>
  <r>
    <d v="2024-06-01T00:00:00"/>
    <x v="5"/>
    <s v="0BR"/>
    <x v="2"/>
    <s v="TURBO"/>
    <s v="INDIRA"/>
    <s v="HK4939"/>
    <x v="1"/>
    <x v="1"/>
    <n v="6"/>
    <n v="410"/>
    <n v="24"/>
    <n v="24"/>
    <m/>
    <n v="1440"/>
    <n v="24"/>
  </r>
  <r>
    <d v="2024-06-01T00:00:00"/>
    <x v="5"/>
    <s v="0BR"/>
    <x v="2"/>
    <s v="TURBO"/>
    <s v="INDIRA"/>
    <s v="HK5113"/>
    <x v="1"/>
    <x v="1"/>
    <n v="22"/>
    <n v="1580"/>
    <n v="101"/>
    <n v="10"/>
    <n v="1"/>
    <n v="601"/>
    <n v="10.016666666666667"/>
  </r>
  <r>
    <d v="2024-06-01T00:00:00"/>
    <x v="5"/>
    <s v="0BR"/>
    <x v="2"/>
    <s v="TURBO"/>
    <s v="INDIRA"/>
    <s v="HK5167"/>
    <x v="1"/>
    <x v="1"/>
    <n v="32"/>
    <n v="2441.6"/>
    <n v="144"/>
    <n v="14"/>
    <n v="4"/>
    <n v="844"/>
    <n v="14.066666666666666"/>
  </r>
  <r>
    <d v="2024-06-01T00:00:00"/>
    <x v="5"/>
    <s v="0BR"/>
    <x v="2"/>
    <s v="TURBO"/>
    <s v="INDIRA"/>
    <s v="HK5300"/>
    <x v="1"/>
    <x v="1"/>
    <n v="22"/>
    <n v="1748.3"/>
    <n v="105"/>
    <n v="10"/>
    <n v="5"/>
    <n v="605"/>
    <n v="10.083333333333334"/>
  </r>
  <r>
    <d v="2024-06-01T00:00:00"/>
    <x v="5"/>
    <s v="0BR"/>
    <x v="2"/>
    <s v="TURBO"/>
    <s v="INDIRA"/>
    <s v="HK5428"/>
    <x v="1"/>
    <x v="1"/>
    <n v="27"/>
    <n v="2038.4"/>
    <n v="122"/>
    <n v="12"/>
    <n v="2"/>
    <n v="722"/>
    <n v="12.033333333333333"/>
  </r>
  <r>
    <d v="2024-06-01T00:00:00"/>
    <x v="5"/>
    <s v="0BS"/>
    <x v="3"/>
    <s v="AGUACHICA"/>
    <s v="AGY"/>
    <s v="HK1198"/>
    <x v="0"/>
    <x v="3"/>
    <n v="69"/>
    <n v="1142"/>
    <n v="1530"/>
    <n v="15"/>
    <n v="30"/>
    <n v="930"/>
    <n v="15.5"/>
  </r>
  <r>
    <d v="2024-06-01T00:00:00"/>
    <x v="5"/>
    <s v="0BT"/>
    <x v="4"/>
    <s v="CAREPA"/>
    <s v="LOSCEDROS"/>
    <s v="HK5224"/>
    <x v="1"/>
    <x v="1"/>
    <n v="103"/>
    <n v="5766"/>
    <n v="4742"/>
    <n v="47"/>
    <n v="42"/>
    <n v="2862"/>
    <n v="47.7"/>
  </r>
  <r>
    <d v="2024-06-01T00:00:00"/>
    <x v="5"/>
    <s v="0BT"/>
    <x v="4"/>
    <s v="CAREPA"/>
    <s v="LOSCEDROS"/>
    <s v="HK5249"/>
    <x v="1"/>
    <x v="1"/>
    <n v="94"/>
    <n v="5173"/>
    <n v="3542"/>
    <n v="35"/>
    <n v="42"/>
    <n v="2142"/>
    <n v="35.700000000000003"/>
  </r>
  <r>
    <d v="2024-06-01T00:00:00"/>
    <x v="5"/>
    <s v="0BT"/>
    <x v="4"/>
    <s v="CAREPA"/>
    <s v="LOSCEDROS"/>
    <s v="HK5269"/>
    <x v="1"/>
    <x v="1"/>
    <n v="105"/>
    <n v="5928"/>
    <n v="50"/>
    <n v="50"/>
    <m/>
    <n v="3000"/>
    <n v="50"/>
  </r>
  <r>
    <d v="2024-06-01T00:00:00"/>
    <x v="5"/>
    <s v="0BT"/>
    <x v="4"/>
    <s v="CAREPA"/>
    <s v="LOSCEDROS"/>
    <s v="HK5270"/>
    <x v="1"/>
    <x v="1"/>
    <n v="117"/>
    <n v="6328"/>
    <n v="4936"/>
    <n v="49"/>
    <n v="36"/>
    <n v="2976"/>
    <n v="49.6"/>
  </r>
  <r>
    <d v="2024-06-01T00:00:00"/>
    <x v="5"/>
    <s v="0BT"/>
    <x v="4"/>
    <s v="CAREPA"/>
    <s v="LOSCEDROS"/>
    <s v="HK5311"/>
    <x v="1"/>
    <x v="1"/>
    <n v="6"/>
    <n v="412"/>
    <n v="230"/>
    <n v="23"/>
    <n v="0"/>
    <n v="1380"/>
    <n v="23"/>
  </r>
  <r>
    <d v="2024-06-01T00:00:00"/>
    <x v="5"/>
    <s v="0BT"/>
    <x v="4"/>
    <s v="CAREPA"/>
    <s v="LOSCEDROS"/>
    <s v="HK5332"/>
    <x v="1"/>
    <x v="1"/>
    <n v="117"/>
    <n v="6718"/>
    <n v="5042"/>
    <n v="50"/>
    <n v="42"/>
    <n v="3042"/>
    <n v="50.7"/>
  </r>
  <r>
    <d v="2024-06-01T00:00:00"/>
    <x v="5"/>
    <s v="0CC"/>
    <x v="5"/>
    <s v="FUENTE DE ORO"/>
    <s v="FUT"/>
    <s v="HK1723"/>
    <x v="0"/>
    <x v="0"/>
    <n v="61"/>
    <n v="848"/>
    <n v="12"/>
    <n v="12"/>
    <m/>
    <n v="720"/>
    <n v="12"/>
  </r>
  <r>
    <d v="2024-06-01T00:00:00"/>
    <x v="5"/>
    <s v="0CC"/>
    <x v="5"/>
    <s v="FUENTE DE ORO"/>
    <s v="FUT"/>
    <s v="HK1723"/>
    <x v="0"/>
    <x v="5"/>
    <n v="1"/>
    <n v="10"/>
    <n v="12"/>
    <n v="12"/>
    <m/>
    <n v="720"/>
    <n v="12"/>
  </r>
  <r>
    <d v="2024-06-01T00:00:00"/>
    <x v="5"/>
    <s v="0CC"/>
    <x v="5"/>
    <s v="FUENTE DE ORO"/>
    <s v="FUT"/>
    <s v="HK1723"/>
    <x v="0"/>
    <x v="2"/>
    <n v="49"/>
    <n v="520"/>
    <n v="12"/>
    <n v="12"/>
    <m/>
    <n v="720"/>
    <n v="12"/>
  </r>
  <r>
    <d v="2024-06-01T00:00:00"/>
    <x v="5"/>
    <s v="0CC"/>
    <x v="5"/>
    <s v="FUENTE DE ORO"/>
    <s v="FUT"/>
    <s v="HK1723"/>
    <x v="0"/>
    <x v="4"/>
    <n v="19"/>
    <n v="211"/>
    <n v="12"/>
    <n v="12"/>
    <m/>
    <n v="720"/>
    <n v="12"/>
  </r>
  <r>
    <d v="2024-06-01T00:00:00"/>
    <x v="5"/>
    <s v="0CK"/>
    <x v="6"/>
    <s v="PUERTO LOPEZ"/>
    <s v="PLD"/>
    <s v="HK1364"/>
    <x v="0"/>
    <x v="0"/>
    <n v="15"/>
    <n v="2115"/>
    <n v="7030"/>
    <n v="70"/>
    <n v="30"/>
    <n v="4230"/>
    <n v="70.5"/>
  </r>
  <r>
    <d v="2024-06-01T00:00:00"/>
    <x v="5"/>
    <s v="0CK"/>
    <x v="6"/>
    <s v="PUERTO LOPEZ"/>
    <s v="PLD"/>
    <s v="HK1766"/>
    <x v="0"/>
    <x v="0"/>
    <n v="18"/>
    <n v="825"/>
    <n v="2730"/>
    <n v="27"/>
    <n v="30"/>
    <n v="1650"/>
    <n v="27.5"/>
  </r>
  <r>
    <d v="2024-06-01T00:00:00"/>
    <x v="5"/>
    <s v="0CK"/>
    <x v="6"/>
    <s v="PUERTO LOPEZ"/>
    <s v="PLD"/>
    <s v="HK1817"/>
    <x v="0"/>
    <x v="0"/>
    <n v="14"/>
    <n v="1935"/>
    <n v="6430"/>
    <n v="64"/>
    <n v="30"/>
    <n v="3870"/>
    <n v="64.5"/>
  </r>
  <r>
    <d v="2024-06-01T00:00:00"/>
    <x v="5"/>
    <s v="0CK"/>
    <x v="6"/>
    <s v="PUERTO LOPEZ"/>
    <s v="PLD"/>
    <s v="HK2021"/>
    <x v="0"/>
    <x v="0"/>
    <n v="17"/>
    <n v="2115"/>
    <n v="7030"/>
    <n v="70"/>
    <n v="30"/>
    <n v="4230"/>
    <n v="70.5"/>
  </r>
  <r>
    <d v="2024-06-01T00:00:00"/>
    <x v="5"/>
    <s v="0CK"/>
    <x v="6"/>
    <s v="PUERTO LOPEZ"/>
    <s v="PLD"/>
    <s v="HK2037"/>
    <x v="0"/>
    <x v="0"/>
    <n v="15"/>
    <n v="1920"/>
    <n v="64"/>
    <n v="64"/>
    <m/>
    <n v="3840"/>
    <n v="64"/>
  </r>
  <r>
    <d v="2024-06-01T00:00:00"/>
    <x v="5"/>
    <s v="0CR"/>
    <x v="25"/>
    <s v="CIENAGA"/>
    <s v="LALUCHA"/>
    <s v="HK4014"/>
    <x v="7"/>
    <x v="1"/>
    <n v="54"/>
    <n v="3279"/>
    <n v="49"/>
    <n v="49"/>
    <m/>
    <n v="2940"/>
    <n v="49"/>
  </r>
  <r>
    <d v="2024-06-01T00:00:00"/>
    <x v="5"/>
    <s v="0CR"/>
    <x v="25"/>
    <s v="CIENAGA"/>
    <s v="LALUCHA"/>
    <s v="HK4436"/>
    <x v="7"/>
    <x v="1"/>
    <n v="30"/>
    <n v="1996"/>
    <n v="2524"/>
    <n v="25"/>
    <n v="24"/>
    <n v="1524"/>
    <n v="25.4"/>
  </r>
  <r>
    <d v="2024-06-01T00:00:00"/>
    <x v="5"/>
    <s v="0CR"/>
    <x v="25"/>
    <s v="CIENAGA"/>
    <s v="LALUCHA"/>
    <s v="HK5085"/>
    <x v="7"/>
    <x v="1"/>
    <n v="50"/>
    <n v="2633"/>
    <n v="4410"/>
    <n v="44"/>
    <n v="10"/>
    <n v="2650"/>
    <n v="44.166666666666664"/>
  </r>
  <r>
    <d v="2024-06-01T00:00:00"/>
    <x v="5"/>
    <s v="0CR"/>
    <x v="25"/>
    <s v="CIENAGA"/>
    <s v="LALUCHA"/>
    <s v="HK5177"/>
    <x v="7"/>
    <x v="1"/>
    <n v="44"/>
    <n v="3229"/>
    <n v="3824"/>
    <n v="38"/>
    <n v="24"/>
    <n v="2304"/>
    <n v="38.4"/>
  </r>
  <r>
    <d v="2024-06-01T00:00:00"/>
    <x v="5"/>
    <s v="0CT"/>
    <x v="8"/>
    <s v="CARTAGO"/>
    <s v="CGW"/>
    <s v="HK1099"/>
    <x v="2"/>
    <x v="7"/>
    <n v="46"/>
    <n v="180"/>
    <n v="2717"/>
    <n v="27"/>
    <n v="17"/>
    <n v="1637"/>
    <n v="27.283333333333335"/>
  </r>
  <r>
    <d v="2024-06-01T00:00:00"/>
    <x v="5"/>
    <s v="0CT"/>
    <x v="8"/>
    <s v="CARTAGO"/>
    <s v="CGW"/>
    <s v="HK1099"/>
    <x v="2"/>
    <x v="5"/>
    <n v="10"/>
    <n v="228"/>
    <n v="5"/>
    <n v="5"/>
    <m/>
    <n v="300"/>
    <n v="5"/>
  </r>
  <r>
    <d v="2024-06-01T00:00:00"/>
    <x v="5"/>
    <s v="0CT"/>
    <x v="8"/>
    <s v="CARTAGO"/>
    <s v="CGW"/>
    <s v="HK1099"/>
    <x v="2"/>
    <x v="6"/>
    <n v="12"/>
    <n v="997.86"/>
    <n v="6"/>
    <n v="6"/>
    <m/>
    <n v="360"/>
    <n v="6"/>
  </r>
  <r>
    <d v="2024-06-01T00:00:00"/>
    <x v="5"/>
    <s v="0DD"/>
    <x v="10"/>
    <s v="ALVARADO"/>
    <s v="AGB"/>
    <s v="HK1785"/>
    <x v="2"/>
    <x v="9"/>
    <n v="8"/>
    <n v="50"/>
    <n v="200"/>
    <n v="20"/>
    <n v="0"/>
    <n v="1200"/>
    <n v="20"/>
  </r>
  <r>
    <d v="2024-06-01T00:00:00"/>
    <x v="5"/>
    <s v="0DD"/>
    <x v="10"/>
    <s v="ALVARADO"/>
    <s v="AGB"/>
    <s v="HK1785"/>
    <x v="2"/>
    <x v="0"/>
    <n v="16"/>
    <n v="100"/>
    <n v="400"/>
    <n v="40"/>
    <n v="0"/>
    <n v="2400"/>
    <n v="40"/>
  </r>
  <r>
    <d v="2024-06-01T00:00:00"/>
    <x v="5"/>
    <s v="0DD"/>
    <x v="10"/>
    <s v="ALVARADO"/>
    <s v="AGB"/>
    <s v="HK732"/>
    <x v="2"/>
    <x v="9"/>
    <n v="12"/>
    <n v="75"/>
    <n v="300"/>
    <n v="30"/>
    <n v="0"/>
    <n v="1800"/>
    <n v="30"/>
  </r>
  <r>
    <d v="2024-06-01T00:00:00"/>
    <x v="5"/>
    <s v="0DD"/>
    <x v="10"/>
    <s v="ALVARADO"/>
    <s v="AGB"/>
    <s v="HK732"/>
    <x v="2"/>
    <x v="0"/>
    <n v="12"/>
    <n v="75"/>
    <n v="300"/>
    <n v="30"/>
    <n v="0"/>
    <n v="1800"/>
    <n v="30"/>
  </r>
  <r>
    <d v="2024-06-01T00:00:00"/>
    <x v="5"/>
    <s v="0DD"/>
    <x v="10"/>
    <s v="ALVARADO"/>
    <s v="CAT"/>
    <s v="HK1785"/>
    <x v="2"/>
    <x v="0"/>
    <n v="2"/>
    <n v="13"/>
    <n v="30"/>
    <n v="30"/>
    <m/>
    <n v="1800"/>
    <n v="30"/>
  </r>
  <r>
    <d v="2024-06-01T00:00:00"/>
    <x v="5"/>
    <s v="0DD"/>
    <x v="10"/>
    <s v="ALVARADO"/>
    <s v="CAT"/>
    <s v="HK732"/>
    <x v="2"/>
    <x v="0"/>
    <n v="6"/>
    <n v="38"/>
    <n v="130"/>
    <n v="13"/>
    <n v="0"/>
    <n v="780"/>
    <n v="13"/>
  </r>
  <r>
    <d v="2024-06-01T00:00:00"/>
    <x v="5"/>
    <s v="0DD"/>
    <x v="10"/>
    <s v="AMBALEMA"/>
    <s v="CRT"/>
    <s v="HK732"/>
    <x v="2"/>
    <x v="0"/>
    <n v="4"/>
    <n v="25"/>
    <n v="100"/>
    <n v="10"/>
    <n v="0"/>
    <n v="600"/>
    <n v="10"/>
  </r>
  <r>
    <d v="2024-06-01T00:00:00"/>
    <x v="5"/>
    <s v="0DD"/>
    <x v="10"/>
    <s v="CAMPOALEGRE"/>
    <s v="CUM"/>
    <s v="HK1290"/>
    <x v="2"/>
    <x v="0"/>
    <n v="14"/>
    <n v="88"/>
    <n v="330"/>
    <n v="33"/>
    <n v="0"/>
    <n v="1980"/>
    <n v="33"/>
  </r>
  <r>
    <d v="2024-06-01T00:00:00"/>
    <x v="5"/>
    <s v="0DD"/>
    <x v="10"/>
    <s v="CAMPOALEGRE"/>
    <s v="ELH"/>
    <s v="HK1290"/>
    <x v="2"/>
    <x v="0"/>
    <n v="24"/>
    <n v="150"/>
    <n v="600"/>
    <n v="60"/>
    <n v="0"/>
    <n v="3600"/>
    <n v="60"/>
  </r>
  <r>
    <d v="2024-06-01T00:00:00"/>
    <x v="5"/>
    <s v="0DD"/>
    <x v="10"/>
    <s v="EL ESPINAL"/>
    <s v="ABT"/>
    <s v="HK1785"/>
    <x v="2"/>
    <x v="0"/>
    <n v="16"/>
    <n v="100"/>
    <n v="400"/>
    <n v="40"/>
    <n v="0"/>
    <n v="2400"/>
    <n v="40"/>
  </r>
  <r>
    <d v="2024-06-01T00:00:00"/>
    <x v="5"/>
    <s v="0DD"/>
    <x v="10"/>
    <s v="EL ESPINAL"/>
    <s v="ABT"/>
    <s v="HK732"/>
    <x v="2"/>
    <x v="0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9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0"/>
    <n v="56"/>
    <n v="350"/>
    <n v="1400"/>
    <n v="14"/>
    <n v="0"/>
    <n v="840"/>
    <n v="14"/>
  </r>
  <r>
    <d v="2024-06-01T00:00:00"/>
    <x v="5"/>
    <s v="0DD"/>
    <x v="10"/>
    <s v="EL ESPINAL"/>
    <s v="AGB"/>
    <s v="HK1060"/>
    <x v="2"/>
    <x v="5"/>
    <n v="12"/>
    <n v="75"/>
    <n v="300"/>
    <n v="30"/>
    <n v="0"/>
    <n v="1800"/>
    <n v="30"/>
  </r>
  <r>
    <d v="2024-06-01T00:00:00"/>
    <x v="5"/>
    <s v="0DD"/>
    <x v="10"/>
    <s v="EL ESPINAL"/>
    <s v="AGB"/>
    <s v="HK1781"/>
    <x v="2"/>
    <x v="9"/>
    <n v="24"/>
    <n v="150"/>
    <n v="600"/>
    <n v="60"/>
    <n v="0"/>
    <n v="3600"/>
    <n v="60"/>
  </r>
  <r>
    <d v="2024-06-01T00:00:00"/>
    <x v="5"/>
    <s v="0DD"/>
    <x v="10"/>
    <s v="EL ESPINAL"/>
    <s v="AGB"/>
    <s v="HK1781"/>
    <x v="2"/>
    <x v="0"/>
    <n v="36"/>
    <n v="225"/>
    <n v="900"/>
    <n v="90"/>
    <n v="0"/>
    <n v="5400"/>
    <n v="90"/>
  </r>
  <r>
    <d v="2024-06-01T00:00:00"/>
    <x v="5"/>
    <s v="0DD"/>
    <x v="10"/>
    <s v="EL ESPINAL"/>
    <s v="AGB"/>
    <s v="HK1781"/>
    <x v="2"/>
    <x v="13"/>
    <n v="8"/>
    <n v="50"/>
    <n v="200"/>
    <n v="20"/>
    <n v="0"/>
    <n v="1200"/>
    <n v="20"/>
  </r>
  <r>
    <d v="2024-06-01T00:00:00"/>
    <x v="5"/>
    <s v="0DD"/>
    <x v="10"/>
    <s v="EL ESPINAL"/>
    <s v="AGB"/>
    <s v="HK1781"/>
    <x v="2"/>
    <x v="5"/>
    <n v="8"/>
    <n v="50"/>
    <n v="200"/>
    <n v="20"/>
    <n v="0"/>
    <n v="1200"/>
    <n v="20"/>
  </r>
  <r>
    <d v="2024-06-01T00:00:00"/>
    <x v="5"/>
    <s v="0DD"/>
    <x v="10"/>
    <s v="EL ESPINAL"/>
    <s v="AGB"/>
    <s v="HK419"/>
    <x v="2"/>
    <x v="9"/>
    <n v="22"/>
    <n v="138"/>
    <n v="530"/>
    <n v="53"/>
    <n v="0"/>
    <n v="3180"/>
    <n v="53"/>
  </r>
  <r>
    <d v="2024-06-01T00:00:00"/>
    <x v="5"/>
    <s v="0DD"/>
    <x v="10"/>
    <s v="EL ESPINAL"/>
    <s v="AGB"/>
    <s v="HK419"/>
    <x v="2"/>
    <x v="0"/>
    <n v="62"/>
    <n v="388"/>
    <n v="1530"/>
    <n v="15"/>
    <n v="30"/>
    <n v="930"/>
    <n v="15.5"/>
  </r>
  <r>
    <d v="2024-06-01T00:00:00"/>
    <x v="5"/>
    <s v="0DD"/>
    <x v="10"/>
    <s v="EL ESPINAL"/>
    <s v="AGB"/>
    <s v="HK419"/>
    <x v="2"/>
    <x v="5"/>
    <n v="18"/>
    <n v="113"/>
    <n v="430"/>
    <n v="43"/>
    <n v="0"/>
    <n v="2580"/>
    <n v="43"/>
  </r>
  <r>
    <d v="2024-06-01T00:00:00"/>
    <x v="5"/>
    <s v="0DD"/>
    <x v="10"/>
    <s v="EL ESPINAL"/>
    <s v="CHA"/>
    <s v="HK1060"/>
    <x v="2"/>
    <x v="0"/>
    <n v="14"/>
    <n v="88"/>
    <n v="330"/>
    <n v="33"/>
    <n v="0"/>
    <n v="1980"/>
    <n v="33"/>
  </r>
  <r>
    <d v="2024-06-01T00:00:00"/>
    <x v="5"/>
    <s v="0DD"/>
    <x v="10"/>
    <s v="EL ESPINAL"/>
    <s v="CHA"/>
    <s v="HK1781"/>
    <x v="2"/>
    <x v="0"/>
    <n v="6"/>
    <n v="38"/>
    <n v="130"/>
    <n v="13"/>
    <n v="0"/>
    <n v="780"/>
    <n v="13"/>
  </r>
  <r>
    <d v="2024-06-01T00:00:00"/>
    <x v="5"/>
    <s v="0DD"/>
    <x v="10"/>
    <s v="EL ESPINAL"/>
    <s v="CHA"/>
    <s v="HK419"/>
    <x v="2"/>
    <x v="9"/>
    <n v="32"/>
    <n v="200"/>
    <n v="800"/>
    <n v="80"/>
    <n v="0"/>
    <n v="4800"/>
    <n v="80"/>
  </r>
  <r>
    <d v="2024-06-01T00:00:00"/>
    <x v="5"/>
    <s v="0DD"/>
    <x v="10"/>
    <s v="EL ESPINAL"/>
    <s v="CHA"/>
    <s v="HK419"/>
    <x v="2"/>
    <x v="0"/>
    <n v="12"/>
    <n v="75"/>
    <n v="300"/>
    <n v="30"/>
    <n v="0"/>
    <n v="1800"/>
    <n v="30"/>
  </r>
  <r>
    <d v="2024-06-01T00:00:00"/>
    <x v="5"/>
    <s v="0DD"/>
    <x v="10"/>
    <s v="EL ESPINAL"/>
    <s v="CHA"/>
    <s v="HK419"/>
    <x v="2"/>
    <x v="5"/>
    <n v="4"/>
    <n v="25"/>
    <n v="100"/>
    <n v="10"/>
    <n v="0"/>
    <n v="600"/>
    <n v="10"/>
  </r>
  <r>
    <d v="2024-06-01T00:00:00"/>
    <x v="5"/>
    <s v="0DD"/>
    <x v="10"/>
    <s v="GUAMO"/>
    <s v="LAA"/>
    <s v="HK1060"/>
    <x v="2"/>
    <x v="9"/>
    <n v="16"/>
    <n v="100"/>
    <n v="400"/>
    <n v="40"/>
    <n v="0"/>
    <n v="2400"/>
    <n v="40"/>
  </r>
  <r>
    <d v="2024-06-01T00:00:00"/>
    <x v="5"/>
    <s v="0DD"/>
    <x v="10"/>
    <s v="GUAMO"/>
    <s v="LAA"/>
    <s v="HK1060"/>
    <x v="2"/>
    <x v="0"/>
    <n v="84"/>
    <n v="525"/>
    <n v="2100"/>
    <n v="21"/>
    <n v="0"/>
    <n v="1260"/>
    <n v="21"/>
  </r>
  <r>
    <d v="2024-06-01T00:00:00"/>
    <x v="5"/>
    <s v="0DD"/>
    <x v="10"/>
    <s v="GUAMO"/>
    <s v="LAA"/>
    <s v="HK1060"/>
    <x v="2"/>
    <x v="5"/>
    <n v="10"/>
    <n v="63"/>
    <n v="230"/>
    <n v="23"/>
    <n v="0"/>
    <n v="1380"/>
    <n v="23"/>
  </r>
  <r>
    <d v="2024-06-01T00:00:00"/>
    <x v="5"/>
    <s v="0DD"/>
    <x v="10"/>
    <s v="GUAMO"/>
    <s v="LAA"/>
    <s v="HK1781"/>
    <x v="2"/>
    <x v="0"/>
    <n v="80"/>
    <n v="500"/>
    <n v="2000"/>
    <n v="20"/>
    <n v="0"/>
    <n v="1200"/>
    <n v="20"/>
  </r>
  <r>
    <d v="2024-06-01T00:00:00"/>
    <x v="5"/>
    <s v="0DD"/>
    <x v="10"/>
    <s v="GUAMO"/>
    <s v="LAA"/>
    <s v="HK1781"/>
    <x v="2"/>
    <x v="5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9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0"/>
    <n v="32"/>
    <n v="200"/>
    <n v="800"/>
    <n v="80"/>
    <n v="0"/>
    <n v="4800"/>
    <n v="80"/>
  </r>
  <r>
    <d v="2024-06-01T00:00:00"/>
    <x v="5"/>
    <s v="0DD"/>
    <x v="10"/>
    <s v="IBAGUE"/>
    <s v="ECB"/>
    <s v="HK1785"/>
    <x v="2"/>
    <x v="0"/>
    <n v="12"/>
    <n v="75"/>
    <n v="300"/>
    <n v="30"/>
    <n v="0"/>
    <n v="1800"/>
    <n v="30"/>
  </r>
  <r>
    <d v="2024-06-01T00:00:00"/>
    <x v="5"/>
    <s v="0DD"/>
    <x v="10"/>
    <s v="IBAGUE"/>
    <s v="ECB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EET"/>
    <s v="HK1785"/>
    <x v="2"/>
    <x v="0"/>
    <n v="16"/>
    <n v="100"/>
    <n v="400"/>
    <n v="40"/>
    <n v="0"/>
    <n v="2400"/>
    <n v="40"/>
  </r>
  <r>
    <d v="2024-06-01T00:00:00"/>
    <x v="5"/>
    <s v="0DD"/>
    <x v="10"/>
    <s v="IBAGUE"/>
    <s v="EET"/>
    <s v="HK732"/>
    <x v="2"/>
    <x v="0"/>
    <n v="8"/>
    <n v="50"/>
    <n v="200"/>
    <n v="20"/>
    <n v="0"/>
    <n v="1200"/>
    <n v="20"/>
  </r>
  <r>
    <d v="2024-06-01T00:00:00"/>
    <x v="5"/>
    <s v="0DD"/>
    <x v="10"/>
    <s v="IBAGUE"/>
    <s v="EET"/>
    <s v="HK732"/>
    <x v="2"/>
    <x v="5"/>
    <n v="2"/>
    <n v="13"/>
    <n v="30"/>
    <n v="30"/>
    <m/>
    <n v="1800"/>
    <n v="30"/>
  </r>
  <r>
    <d v="2024-06-01T00:00:00"/>
    <x v="5"/>
    <s v="0DD"/>
    <x v="10"/>
    <s v="IBAGUE"/>
    <s v="EPR"/>
    <s v="HK1785"/>
    <x v="2"/>
    <x v="0"/>
    <n v="10"/>
    <n v="63"/>
    <n v="230"/>
    <n v="23"/>
    <n v="0"/>
    <n v="1380"/>
    <n v="23"/>
  </r>
  <r>
    <d v="2024-06-01T00:00:00"/>
    <x v="5"/>
    <s v="0DD"/>
    <x v="10"/>
    <s v="IBAGUE"/>
    <s v="EPR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HOP"/>
    <s v="HK1785"/>
    <x v="2"/>
    <x v="0"/>
    <n v="4"/>
    <n v="25"/>
    <n v="100"/>
    <n v="10"/>
    <n v="0"/>
    <n v="600"/>
    <n v="10"/>
  </r>
  <r>
    <d v="2024-06-01T00:00:00"/>
    <x v="5"/>
    <s v="0DD"/>
    <x v="10"/>
    <s v="IBAGUE"/>
    <s v="PPT"/>
    <s v="HK1785"/>
    <x v="2"/>
    <x v="0"/>
    <n v="14"/>
    <n v="88"/>
    <n v="330"/>
    <n v="33"/>
    <n v="0"/>
    <n v="1980"/>
    <n v="33"/>
  </r>
  <r>
    <d v="2024-06-01T00:00:00"/>
    <x v="5"/>
    <s v="0DD"/>
    <x v="10"/>
    <s v="IBAGUE"/>
    <s v="PPT"/>
    <s v="HK732"/>
    <x v="2"/>
    <x v="0"/>
    <n v="10"/>
    <n v="63"/>
    <n v="230"/>
    <n v="23"/>
    <n v="0"/>
    <n v="1380"/>
    <n v="23"/>
  </r>
  <r>
    <d v="2024-06-01T00:00:00"/>
    <x v="5"/>
    <s v="0DD"/>
    <x v="10"/>
    <s v="IBAGUE"/>
    <s v="RGR"/>
    <s v="HK1785"/>
    <x v="2"/>
    <x v="0"/>
    <n v="64"/>
    <n v="400"/>
    <n v="1600"/>
    <n v="16"/>
    <n v="0"/>
    <n v="960"/>
    <n v="16"/>
  </r>
  <r>
    <d v="2024-06-01T00:00:00"/>
    <x v="5"/>
    <s v="0DD"/>
    <x v="10"/>
    <s v="IBAGUE"/>
    <s v="RGR"/>
    <s v="HK1785"/>
    <x v="2"/>
    <x v="14"/>
    <n v="4"/>
    <n v="25"/>
    <n v="100"/>
    <n v="10"/>
    <n v="0"/>
    <n v="600"/>
    <n v="10"/>
  </r>
  <r>
    <d v="2024-06-01T00:00:00"/>
    <x v="5"/>
    <s v="0DD"/>
    <x v="10"/>
    <s v="IBAGUE"/>
    <s v="RGR"/>
    <s v="HK732"/>
    <x v="2"/>
    <x v="0"/>
    <n v="8"/>
    <n v="50"/>
    <n v="200"/>
    <n v="20"/>
    <n v="0"/>
    <n v="1200"/>
    <n v="20"/>
  </r>
  <r>
    <d v="2024-06-01T00:00:00"/>
    <x v="5"/>
    <s v="0DD"/>
    <x v="10"/>
    <s v="PALERMO"/>
    <s v="GUN"/>
    <s v="HK1290"/>
    <x v="2"/>
    <x v="0"/>
    <n v="6"/>
    <n v="38"/>
    <n v="130"/>
    <n v="13"/>
    <n v="0"/>
    <n v="780"/>
    <n v="13"/>
  </r>
  <r>
    <d v="2024-06-01T00:00:00"/>
    <x v="5"/>
    <s v="0DD"/>
    <x v="10"/>
    <s v="PALERMO"/>
    <s v="JUN"/>
    <s v="HK1290"/>
    <x v="2"/>
    <x v="0"/>
    <n v="8"/>
    <n v="50"/>
    <n v="200"/>
    <n v="20"/>
    <n v="0"/>
    <n v="1200"/>
    <n v="20"/>
  </r>
  <r>
    <d v="2024-06-01T00:00:00"/>
    <x v="5"/>
    <s v="0DD"/>
    <x v="10"/>
    <s v="PIEDRAS"/>
    <s v="PIE"/>
    <s v="HK732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1785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732"/>
    <x v="2"/>
    <x v="0"/>
    <n v="2"/>
    <n v="13"/>
    <n v="30"/>
    <n v="30"/>
    <m/>
    <n v="1800"/>
    <n v="30"/>
  </r>
  <r>
    <d v="2024-06-01T00:00:00"/>
    <x v="5"/>
    <s v="0DD"/>
    <x v="10"/>
    <s v="PIEDRAS"/>
    <s v="SAM"/>
    <s v="HK1785"/>
    <x v="2"/>
    <x v="0"/>
    <n v="10"/>
    <n v="63"/>
    <n v="230"/>
    <n v="23"/>
    <n v="0"/>
    <n v="1380"/>
    <n v="23"/>
  </r>
  <r>
    <d v="2024-06-01T00:00:00"/>
    <x v="5"/>
    <s v="0DD"/>
    <x v="10"/>
    <s v="PIEDRAS"/>
    <s v="SAM"/>
    <s v="HK732"/>
    <x v="2"/>
    <x v="0"/>
    <n v="12"/>
    <n v="75"/>
    <n v="300"/>
    <n v="30"/>
    <n v="0"/>
    <n v="1800"/>
    <n v="30"/>
  </r>
  <r>
    <d v="2024-06-01T00:00:00"/>
    <x v="5"/>
    <s v="0DD"/>
    <x v="10"/>
    <s v="TELLO"/>
    <s v="TLO"/>
    <s v="HK1290"/>
    <x v="2"/>
    <x v="0"/>
    <n v="6"/>
    <n v="38"/>
    <n v="130"/>
    <n v="13"/>
    <n v="0"/>
    <n v="780"/>
    <n v="13"/>
  </r>
  <r>
    <d v="2024-06-01T00:00:00"/>
    <x v="5"/>
    <s v="0DD"/>
    <x v="10"/>
    <s v="VENADILLO"/>
    <s v="BOL"/>
    <s v="HK732"/>
    <x v="2"/>
    <x v="0"/>
    <n v="12"/>
    <n v="75"/>
    <n v="300"/>
    <n v="30"/>
    <n v="0"/>
    <n v="1800"/>
    <n v="30"/>
  </r>
  <r>
    <d v="2024-06-01T00:00:00"/>
    <x v="5"/>
    <s v="0DD"/>
    <x v="10"/>
    <s v="VENADILLO"/>
    <s v="BOL"/>
    <s v="HK732"/>
    <x v="2"/>
    <x v="5"/>
    <n v="4"/>
    <n v="25"/>
    <n v="100"/>
    <n v="10"/>
    <n v="0"/>
    <n v="600"/>
    <n v="10"/>
  </r>
  <r>
    <d v="2024-06-01T00:00:00"/>
    <x v="5"/>
    <s v="0DG"/>
    <x v="30"/>
    <s v="NUNCHIA"/>
    <s v="9AC"/>
    <s v="HK1471"/>
    <x v="0"/>
    <x v="0"/>
    <n v="7"/>
    <n v="1350"/>
    <n v="2230"/>
    <n v="22"/>
    <n v="30"/>
    <n v="1350"/>
    <n v="22.5"/>
  </r>
  <r>
    <d v="2024-06-01T00:00:00"/>
    <x v="5"/>
    <s v="0DG"/>
    <x v="30"/>
    <s v="NUNCHIA"/>
    <s v="9AC"/>
    <s v="HK1727"/>
    <x v="0"/>
    <x v="0"/>
    <n v="7"/>
    <n v="1300"/>
    <n v="2140"/>
    <n v="21"/>
    <n v="40"/>
    <n v="1300"/>
    <n v="21.666666666666668"/>
  </r>
  <r>
    <d v="2024-06-01T00:00:00"/>
    <x v="5"/>
    <s v="0DH"/>
    <x v="26"/>
    <s v="YOPAL"/>
    <s v="ARAGUANEY"/>
    <s v="HK2014"/>
    <x v="0"/>
    <x v="0"/>
    <n v="206"/>
    <n v="3988"/>
    <n v="5141"/>
    <n v="51"/>
    <n v="41"/>
    <n v="3101"/>
    <n v="51.68333333333333"/>
  </r>
  <r>
    <d v="2024-06-01T00:00:00"/>
    <x v="5"/>
    <s v="0DH"/>
    <x v="26"/>
    <s v="YOPAL"/>
    <s v="ARAGUANEY"/>
    <s v="HK2096"/>
    <x v="0"/>
    <x v="0"/>
    <n v="88"/>
    <n v="3895"/>
    <n v="2212"/>
    <n v="22"/>
    <n v="12"/>
    <n v="1332"/>
    <n v="22.2"/>
  </r>
  <r>
    <d v="2024-06-01T00:00:00"/>
    <x v="5"/>
    <s v="0DL"/>
    <x v="11"/>
    <s v="MANI"/>
    <s v="SKDL"/>
    <s v="HK1425"/>
    <x v="0"/>
    <x v="0"/>
    <n v="17"/>
    <n v="4380"/>
    <n v="73"/>
    <n v="73"/>
    <m/>
    <n v="4380"/>
    <n v="73"/>
  </r>
  <r>
    <d v="2024-06-01T00:00:00"/>
    <x v="5"/>
    <s v="0DL"/>
    <x v="11"/>
    <s v="MANI"/>
    <s v="SKDL"/>
    <s v="HK1970"/>
    <x v="0"/>
    <x v="0"/>
    <n v="13"/>
    <n v="2400"/>
    <n v="40"/>
    <n v="40"/>
    <m/>
    <n v="2400"/>
    <n v="40"/>
  </r>
  <r>
    <d v="2024-06-01T00:00:00"/>
    <x v="5"/>
    <s v="0DL"/>
    <x v="11"/>
    <s v="MANI"/>
    <s v="SKDL"/>
    <s v="HK3419"/>
    <x v="3"/>
    <x v="0"/>
    <n v="16"/>
    <n v="2760"/>
    <n v="46"/>
    <n v="46"/>
    <m/>
    <n v="2760"/>
    <n v="46"/>
  </r>
  <r>
    <d v="2024-06-01T00:00:00"/>
    <x v="5"/>
    <s v="0DL"/>
    <x v="11"/>
    <s v="MANI"/>
    <s v="SKDL"/>
    <s v="HK5203"/>
    <x v="7"/>
    <x v="0"/>
    <n v="15"/>
    <n v="2790"/>
    <n v="4630"/>
    <n v="46"/>
    <n v="30"/>
    <n v="2790"/>
    <n v="46.5"/>
  </r>
  <r>
    <d v="2024-06-01T00:00:00"/>
    <x v="5"/>
    <s v="0DL"/>
    <x v="11"/>
    <s v="MANI"/>
    <s v="SKDL"/>
    <s v="HK5403"/>
    <x v="3"/>
    <x v="0"/>
    <n v="10"/>
    <n v="2640"/>
    <n v="44"/>
    <n v="44"/>
    <m/>
    <n v="2640"/>
    <n v="44"/>
  </r>
  <r>
    <d v="2024-06-01T00:00:00"/>
    <x v="5"/>
    <s v="0DL"/>
    <x v="11"/>
    <s v="PUERTO LOPEZ"/>
    <s v="SKDL"/>
    <s v="HK1839"/>
    <x v="0"/>
    <x v="0"/>
    <n v="13"/>
    <n v="2130"/>
    <n v="3530"/>
    <n v="35"/>
    <n v="30"/>
    <n v="2130"/>
    <n v="35.5"/>
  </r>
  <r>
    <d v="2024-06-01T00:00:00"/>
    <x v="5"/>
    <s v="0DL"/>
    <x v="11"/>
    <s v="PUERTO LOPEZ"/>
    <s v="SQNP"/>
    <s v="HK1535"/>
    <x v="0"/>
    <x v="0"/>
    <n v="14"/>
    <n v="3870"/>
    <n v="6430"/>
    <n v="64"/>
    <n v="30"/>
    <n v="3870"/>
    <n v="64.5"/>
  </r>
  <r>
    <d v="2024-06-01T00:00:00"/>
    <x v="5"/>
    <s v="0DL"/>
    <x v="11"/>
    <s v="PUERTO LOPEZ"/>
    <s v="SQNP"/>
    <s v="HK1639"/>
    <x v="0"/>
    <x v="0"/>
    <n v="18"/>
    <n v="4590"/>
    <n v="7630"/>
    <n v="76"/>
    <n v="30"/>
    <n v="4590"/>
    <n v="76.5"/>
  </r>
  <r>
    <d v="2024-06-01T00:00:00"/>
    <x v="5"/>
    <s v="0DP"/>
    <x v="12"/>
    <s v="ARAUCA - MUNICIPIO"/>
    <s v="LOSGAVANES"/>
    <s v="HK2466"/>
    <x v="0"/>
    <x v="0"/>
    <n v="3"/>
    <n v="105"/>
    <n v="145"/>
    <n v="14"/>
    <n v="5"/>
    <n v="845"/>
    <n v="14.083333333333334"/>
  </r>
  <r>
    <d v="2024-06-01T00:00:00"/>
    <x v="5"/>
    <s v="0DR"/>
    <x v="13"/>
    <s v="TRINIDAD"/>
    <s v="MIRAVISTA"/>
    <s v="HK1042"/>
    <x v="2"/>
    <x v="0"/>
    <n v="453"/>
    <n v="6900"/>
    <n v="75"/>
    <n v="75"/>
    <m/>
    <n v="4500"/>
    <n v="75"/>
  </r>
  <r>
    <d v="2024-06-01T00:00:00"/>
    <x v="5"/>
    <s v="0DR"/>
    <x v="13"/>
    <s v="TRINIDAD"/>
    <s v="MIRAVISTA"/>
    <s v="HK1054"/>
    <x v="2"/>
    <x v="0"/>
    <n v="43"/>
    <n v="602"/>
    <n v="11"/>
    <n v="11"/>
    <m/>
    <n v="660"/>
    <n v="11"/>
  </r>
  <r>
    <d v="2024-06-01T00:00:00"/>
    <x v="5"/>
    <s v="0DR"/>
    <x v="13"/>
    <s v="TRINIDAD"/>
    <s v="MIRAVISTA"/>
    <s v="HK1454"/>
    <x v="0"/>
    <x v="0"/>
    <n v="334"/>
    <n v="4668"/>
    <n v="7430"/>
    <n v="74"/>
    <n v="30"/>
    <n v="4470"/>
    <n v="74.5"/>
  </r>
  <r>
    <d v="2024-06-01T00:00:00"/>
    <x v="5"/>
    <s v="0DR"/>
    <x v="13"/>
    <s v="TRINIDAD"/>
    <s v="MIRAVISTA"/>
    <s v="HK1684"/>
    <x v="2"/>
    <x v="0"/>
    <n v="456"/>
    <n v="7100"/>
    <n v="75"/>
    <n v="75"/>
    <m/>
    <n v="4500"/>
    <n v="75"/>
  </r>
  <r>
    <d v="2024-06-01T00:00:00"/>
    <x v="5"/>
    <s v="0DR"/>
    <x v="13"/>
    <s v="TRINIDAD"/>
    <s v="MIRAVISTA"/>
    <s v="HK647"/>
    <x v="0"/>
    <x v="0"/>
    <n v="351"/>
    <n v="4913"/>
    <n v="75"/>
    <n v="75"/>
    <m/>
    <n v="4500"/>
    <n v="75"/>
  </r>
  <r>
    <d v="2024-06-01T00:00:00"/>
    <x v="5"/>
    <s v="0DR"/>
    <x v="13"/>
    <s v="VILLAVICENCIO"/>
    <s v="NUEVACANAIMA"/>
    <s v="HK1054"/>
    <x v="2"/>
    <x v="0"/>
    <n v="292"/>
    <n v="4078"/>
    <n v="61"/>
    <n v="61"/>
    <m/>
    <n v="3660"/>
    <n v="61"/>
  </r>
  <r>
    <d v="2024-06-01T00:00:00"/>
    <x v="5"/>
    <s v="0DS"/>
    <x v="31"/>
    <s v="CABUYARO"/>
    <s v="9EU"/>
    <s v="HK1627"/>
    <x v="0"/>
    <x v="0"/>
    <n v="50"/>
    <n v="2088"/>
    <n v="21"/>
    <n v="21"/>
    <m/>
    <n v="1260"/>
    <n v="21"/>
  </r>
  <r>
    <d v="2024-06-01T00:00:00"/>
    <x v="5"/>
    <s v="0DS"/>
    <x v="31"/>
    <s v="PUERTO LOPEZ"/>
    <s v="9JA"/>
    <s v="HK1627"/>
    <x v="0"/>
    <x v="0"/>
    <n v="112"/>
    <n v="5079"/>
    <n v="47"/>
    <n v="47"/>
    <m/>
    <n v="2820"/>
    <n v="47"/>
  </r>
  <r>
    <d v="2024-06-01T00:00:00"/>
    <x v="5"/>
    <s v="0DT"/>
    <x v="27"/>
    <s v="AGUAZUL"/>
    <s v="SQRJ"/>
    <s v="HK1652"/>
    <x v="0"/>
    <x v="0"/>
    <n v="5"/>
    <n v="160"/>
    <n v="4"/>
    <n v="4"/>
    <m/>
    <n v="240"/>
    <n v="4"/>
  </r>
  <r>
    <d v="2024-06-01T00:00:00"/>
    <x v="5"/>
    <s v="0DT"/>
    <x v="27"/>
    <s v="CUMARAL"/>
    <s v="SKIS"/>
    <s v="HK1619"/>
    <x v="0"/>
    <x v="0"/>
    <n v="1"/>
    <n v="40"/>
    <n v="1"/>
    <n v="1"/>
    <m/>
    <n v="60"/>
    <n v="1"/>
  </r>
  <r>
    <d v="2024-06-01T00:00:00"/>
    <x v="5"/>
    <s v="0DT"/>
    <x v="27"/>
    <s v="NUNCHIA"/>
    <s v="NUA"/>
    <s v="HK1840"/>
    <x v="0"/>
    <x v="0"/>
    <n v="44"/>
    <n v="1320"/>
    <n v="33"/>
    <n v="33"/>
    <m/>
    <n v="1980"/>
    <n v="33"/>
  </r>
  <r>
    <d v="2024-06-01T00:00:00"/>
    <x v="5"/>
    <s v="0DT"/>
    <x v="27"/>
    <s v="PUERTO GAITAN"/>
    <s v="MAHANAIM"/>
    <s v="HK1652"/>
    <x v="0"/>
    <x v="0"/>
    <n v="7"/>
    <n v="200"/>
    <n v="5"/>
    <n v="5"/>
    <m/>
    <n v="300"/>
    <n v="5"/>
  </r>
  <r>
    <d v="2024-06-01T00:00:00"/>
    <x v="5"/>
    <s v="0DT"/>
    <x v="27"/>
    <s v="PUERTO LOPEZ"/>
    <s v="SQNS"/>
    <s v="HK1652"/>
    <x v="0"/>
    <x v="0"/>
    <n v="7"/>
    <n v="200"/>
    <n v="5"/>
    <n v="5"/>
    <m/>
    <n v="300"/>
    <n v="5"/>
  </r>
  <r>
    <d v="2024-06-01T00:00:00"/>
    <x v="5"/>
    <s v="0DU"/>
    <x v="14"/>
    <s v="CUMARIBO"/>
    <s v="7GS"/>
    <s v="HK1971"/>
    <x v="0"/>
    <x v="0"/>
    <n v="140"/>
    <n v="3263"/>
    <n v="49"/>
    <n v="49"/>
    <m/>
    <n v="2940"/>
    <n v="49"/>
  </r>
  <r>
    <d v="2024-06-01T00:00:00"/>
    <x v="5"/>
    <s v="0DU"/>
    <x v="14"/>
    <s v="MANI"/>
    <s v="SAS"/>
    <s v="HK1819"/>
    <x v="0"/>
    <x v="0"/>
    <n v="227"/>
    <n v="5491"/>
    <n v="75"/>
    <n v="75"/>
    <m/>
    <n v="4500"/>
    <n v="75"/>
  </r>
  <r>
    <d v="2024-06-01T00:00:00"/>
    <x v="5"/>
    <s v="0DU"/>
    <x v="14"/>
    <s v="PUERTO GAITAN"/>
    <s v="7FU"/>
    <s v="HK745"/>
    <x v="0"/>
    <x v="0"/>
    <n v="100"/>
    <n v="1385"/>
    <n v="34"/>
    <n v="34"/>
    <m/>
    <n v="2040"/>
    <n v="34"/>
  </r>
  <r>
    <d v="2024-06-01T00:00:00"/>
    <x v="5"/>
    <s v="0DU"/>
    <x v="14"/>
    <s v="VILLAVICENCIO"/>
    <s v="9AV"/>
    <s v="HK1739"/>
    <x v="0"/>
    <x v="0"/>
    <n v="65"/>
    <n v="764"/>
    <n v="2250"/>
    <n v="22"/>
    <n v="50"/>
    <n v="1370"/>
    <n v="22.833333333333332"/>
  </r>
  <r>
    <d v="2024-06-01T00:00:00"/>
    <x v="5"/>
    <s v="0DU"/>
    <x v="14"/>
    <s v="VILLAVICENCIO"/>
    <s v="9AV"/>
    <s v="HK2319"/>
    <x v="0"/>
    <x v="0"/>
    <n v="165"/>
    <n v="2249"/>
    <n v="5450"/>
    <n v="54"/>
    <n v="50"/>
    <n v="3290"/>
    <n v="54.833333333333336"/>
  </r>
  <r>
    <d v="2024-06-01T00:00:00"/>
    <x v="5"/>
    <s v="0DU"/>
    <x v="14"/>
    <s v="VILLAVICENCIO"/>
    <s v="9AV"/>
    <s v="HK806"/>
    <x v="0"/>
    <x v="0"/>
    <n v="49"/>
    <n v="653"/>
    <n v="17"/>
    <n v="17"/>
    <m/>
    <n v="1020"/>
    <n v="17"/>
  </r>
  <r>
    <d v="2024-06-01T00:00:00"/>
    <x v="5"/>
    <s v="0DX"/>
    <x v="15"/>
    <s v="NUNCHIA"/>
    <s v="NUT"/>
    <s v="HK1380"/>
    <x v="2"/>
    <x v="0"/>
    <n v="176"/>
    <n v="2640"/>
    <n v="66"/>
    <n v="66"/>
    <m/>
    <n v="3960"/>
    <n v="66"/>
  </r>
  <r>
    <d v="2024-06-01T00:00:00"/>
    <x v="5"/>
    <s v="0DX"/>
    <x v="15"/>
    <s v="NUNCHIA"/>
    <s v="NUT"/>
    <s v="HK1784"/>
    <x v="2"/>
    <x v="0"/>
    <n v="186"/>
    <n v="2800"/>
    <n v="70"/>
    <n v="70"/>
    <m/>
    <n v="4200"/>
    <n v="70"/>
  </r>
  <r>
    <d v="2024-06-01T00:00:00"/>
    <x v="5"/>
    <s v="0DX"/>
    <x v="15"/>
    <s v="NUNCHIA"/>
    <s v="NUT"/>
    <s v="HK531"/>
    <x v="2"/>
    <x v="0"/>
    <n v="122"/>
    <n v="1840"/>
    <n v="46"/>
    <n v="46"/>
    <m/>
    <n v="2760"/>
    <n v="46"/>
  </r>
  <r>
    <d v="2024-06-01T00:00:00"/>
    <x v="5"/>
    <s v="0DX"/>
    <x v="15"/>
    <s v="VILLANUEVA - CASANARE"/>
    <s v="9AO"/>
    <s v="HK1136"/>
    <x v="2"/>
    <x v="0"/>
    <n v="64"/>
    <n v="960"/>
    <n v="24"/>
    <n v="24"/>
    <m/>
    <n v="1440"/>
    <n v="24"/>
  </r>
  <r>
    <d v="2024-06-01T00:00:00"/>
    <x v="5"/>
    <s v="0DX"/>
    <x v="15"/>
    <s v="VILLANUEVA - CASANARE"/>
    <s v="9AO"/>
    <s v="HK1159"/>
    <x v="2"/>
    <x v="0"/>
    <n v="32"/>
    <n v="480"/>
    <n v="12"/>
    <n v="12"/>
    <m/>
    <n v="720"/>
    <n v="12"/>
  </r>
  <r>
    <d v="2024-06-01T00:00:00"/>
    <x v="5"/>
    <s v="0DX"/>
    <x v="15"/>
    <s v="VILLANUEVA - CASANARE"/>
    <s v="9AO"/>
    <s v="HK370"/>
    <x v="2"/>
    <x v="0"/>
    <n v="104"/>
    <n v="1560"/>
    <n v="39"/>
    <n v="39"/>
    <m/>
    <n v="2340"/>
    <n v="39"/>
  </r>
  <r>
    <d v="2024-06-01T00:00:00"/>
    <x v="5"/>
    <s v="0DX"/>
    <x v="15"/>
    <s v="VILLANUEVA - CASANARE"/>
    <s v="9AO"/>
    <s v="HK673"/>
    <x v="2"/>
    <x v="0"/>
    <n v="154"/>
    <n v="2320"/>
    <n v="58"/>
    <n v="58"/>
    <m/>
    <n v="3480"/>
    <n v="58"/>
  </r>
  <r>
    <d v="2024-06-01T00:00:00"/>
    <x v="5"/>
    <s v="0DX"/>
    <x v="15"/>
    <s v="VILLANUEVA - CASANARE"/>
    <s v="9AO"/>
    <s v="HK946"/>
    <x v="2"/>
    <x v="0"/>
    <n v="90"/>
    <n v="1360"/>
    <n v="34"/>
    <n v="34"/>
    <m/>
    <n v="2040"/>
    <n v="34"/>
  </r>
  <r>
    <d v="2024-06-01T00:00:00"/>
    <x v="5"/>
    <s v="0DX"/>
    <x v="15"/>
    <s v="YOPAL"/>
    <s v="BUO"/>
    <s v="HK1160"/>
    <x v="2"/>
    <x v="0"/>
    <n v="170"/>
    <n v="2560"/>
    <n v="64"/>
    <n v="64"/>
    <m/>
    <n v="3840"/>
    <n v="64"/>
  </r>
  <r>
    <d v="2024-06-01T00:00:00"/>
    <x v="5"/>
    <s v="0DX"/>
    <x v="15"/>
    <s v="YOPAL"/>
    <s v="BUO"/>
    <s v="HK616"/>
    <x v="2"/>
    <x v="0"/>
    <n v="112"/>
    <n v="1680"/>
    <n v="42"/>
    <n v="42"/>
    <m/>
    <n v="2520"/>
    <n v="42"/>
  </r>
  <r>
    <d v="2024-06-01T00:00:00"/>
    <x v="5"/>
    <s v="0DY"/>
    <x v="16"/>
    <s v="LERIDA"/>
    <s v="9IDY"/>
    <s v="HK1674"/>
    <x v="2"/>
    <x v="0"/>
    <n v="25"/>
    <n v="250"/>
    <n v="10"/>
    <n v="10"/>
    <m/>
    <n v="600"/>
    <n v="10"/>
  </r>
  <r>
    <d v="2024-06-01T00:00:00"/>
    <x v="5"/>
    <s v="0DY"/>
    <x v="16"/>
    <s v="LERIDA"/>
    <s v="9IDY"/>
    <s v="HK389"/>
    <x v="2"/>
    <x v="0"/>
    <n v="50"/>
    <n v="500"/>
    <n v="2010"/>
    <n v="20"/>
    <n v="10"/>
    <n v="1210"/>
    <n v="20.166666666666668"/>
  </r>
  <r>
    <d v="2024-06-01T00:00:00"/>
    <x v="5"/>
    <s v="0ER"/>
    <x v="17"/>
    <s v="YOPAL"/>
    <s v="LAREFORMA"/>
    <s v="HK1628"/>
    <x v="0"/>
    <x v="0"/>
    <n v="10"/>
    <n v="2610"/>
    <n v="4330"/>
    <n v="43"/>
    <n v="30"/>
    <n v="2610"/>
    <n v="43.5"/>
  </r>
  <r>
    <d v="2024-06-01T00:00:00"/>
    <x v="5"/>
    <s v="0ER"/>
    <x v="17"/>
    <s v="YOPAL"/>
    <s v="LAREFORMA"/>
    <s v="HK1733"/>
    <x v="0"/>
    <x v="0"/>
    <n v="11"/>
    <n v="2370"/>
    <n v="3939"/>
    <n v="39"/>
    <n v="39"/>
    <n v="2379"/>
    <n v="39.65"/>
  </r>
  <r>
    <d v="2024-06-01T00:00:00"/>
    <x v="5"/>
    <s v="0ER"/>
    <x v="17"/>
    <s v="YOPAL"/>
    <s v="LAREFORMA"/>
    <s v="HK1914"/>
    <x v="0"/>
    <x v="0"/>
    <n v="18"/>
    <n v="3690"/>
    <n v="6130"/>
    <n v="61"/>
    <n v="30"/>
    <n v="3690"/>
    <n v="61.5"/>
  </r>
  <r>
    <d v="2024-06-01T00:00:00"/>
    <x v="5"/>
    <s v="0ER"/>
    <x v="17"/>
    <s v="YOPAL"/>
    <s v="LAREFORMA"/>
    <s v="HK1967"/>
    <x v="0"/>
    <x v="0"/>
    <n v="2"/>
    <n v="330"/>
    <n v="530"/>
    <n v="53"/>
    <n v="0"/>
    <n v="3180"/>
    <n v="53"/>
  </r>
  <r>
    <d v="2024-06-01T00:00:00"/>
    <x v="5"/>
    <s v="0EV"/>
    <x v="19"/>
    <s v="APARTADO"/>
    <s v="7KK"/>
    <s v="HK5380"/>
    <x v="5"/>
    <x v="1"/>
    <n v="31"/>
    <n v="2318"/>
    <n v="127"/>
    <n v="12"/>
    <n v="7"/>
    <n v="727"/>
    <n v="12.116666666666667"/>
  </r>
  <r>
    <d v="2024-06-01T00:00:00"/>
    <x v="5"/>
    <s v="0EV"/>
    <x v="19"/>
    <s v="APARTADO"/>
    <s v="7KK"/>
    <s v="HK5381"/>
    <x v="5"/>
    <x v="1"/>
    <n v="128"/>
    <n v="8766"/>
    <n v="64"/>
    <n v="64"/>
    <m/>
    <n v="3840"/>
    <n v="64"/>
  </r>
  <r>
    <d v="2024-06-01T00:00:00"/>
    <x v="5"/>
    <s v="0EV"/>
    <x v="19"/>
    <s v="APARTADO"/>
    <s v="7KK"/>
    <s v="HK5386"/>
    <x v="5"/>
    <x v="1"/>
    <n v="141"/>
    <n v="10669"/>
    <n v="682"/>
    <n v="68"/>
    <n v="2"/>
    <n v="4082"/>
    <n v="68.033333333333331"/>
  </r>
  <r>
    <d v="2024-06-01T00:00:00"/>
    <x v="5"/>
    <s v="0EW"/>
    <x v="28"/>
    <s v="ANSERMANUEVO"/>
    <s v="SQGD"/>
    <s v="HK5359"/>
    <x v="8"/>
    <x v="7"/>
    <n v="3"/>
    <n v="54"/>
    <n v="183"/>
    <n v="18"/>
    <n v="3"/>
    <n v="1083"/>
    <n v="18.05"/>
  </r>
  <r>
    <d v="2024-06-01T00:00:00"/>
    <x v="5"/>
    <s v="0EW"/>
    <x v="28"/>
    <s v="BALBOA"/>
    <s v="SKDA"/>
    <s v="HK5356"/>
    <x v="8"/>
    <x v="7"/>
    <n v="3"/>
    <n v="129"/>
    <n v="195"/>
    <n v="19"/>
    <n v="5"/>
    <n v="1145"/>
    <n v="19.083333333333332"/>
  </r>
  <r>
    <d v="2024-06-01T00:00:00"/>
    <x v="5"/>
    <s v="0EW"/>
    <x v="28"/>
    <s v="CAICEDONIA"/>
    <s v="SQGD"/>
    <s v="HK5356"/>
    <x v="8"/>
    <x v="5"/>
    <n v="7"/>
    <n v="123"/>
    <n v="635"/>
    <n v="63"/>
    <n v="5"/>
    <n v="3785"/>
    <n v="63.083333333333336"/>
  </r>
  <r>
    <d v="2024-06-01T00:00:00"/>
    <x v="5"/>
    <s v="0EW"/>
    <x v="28"/>
    <s v="CAICEDONIA"/>
    <s v="SQGD"/>
    <s v="HK5356"/>
    <x v="8"/>
    <x v="6"/>
    <n v="3"/>
    <n v="44"/>
    <n v="253"/>
    <n v="25"/>
    <n v="3"/>
    <n v="1503"/>
    <n v="25.05"/>
  </r>
  <r>
    <d v="2024-06-01T00:00:00"/>
    <x v="5"/>
    <s v="0EW"/>
    <x v="28"/>
    <s v="CAICEDONIA"/>
    <s v="SQGD"/>
    <s v="HK5359"/>
    <x v="8"/>
    <x v="5"/>
    <n v="2"/>
    <n v="35"/>
    <n v="2"/>
    <n v="2"/>
    <m/>
    <n v="120"/>
    <n v="2"/>
  </r>
  <r>
    <d v="2024-06-01T00:00:00"/>
    <x v="5"/>
    <s v="0EW"/>
    <x v="28"/>
    <s v="CAICEDONIA"/>
    <s v="SQGD"/>
    <s v="HK5359"/>
    <x v="8"/>
    <x v="6"/>
    <n v="3"/>
    <n v="62"/>
    <n v="315"/>
    <n v="31"/>
    <n v="5"/>
    <n v="1865"/>
    <n v="31.083333333333332"/>
  </r>
  <r>
    <d v="2024-06-01T00:00:00"/>
    <x v="5"/>
    <s v="0EW"/>
    <x v="28"/>
    <s v="CARTAGO"/>
    <s v="SKDA"/>
    <s v="HK5207"/>
    <x v="8"/>
    <x v="7"/>
    <n v="1"/>
    <n v="19"/>
    <n v="29"/>
    <n v="29"/>
    <m/>
    <n v="1740"/>
    <n v="29"/>
  </r>
  <r>
    <d v="2024-06-01T00:00:00"/>
    <x v="5"/>
    <s v="0EW"/>
    <x v="28"/>
    <s v="CARTAGO"/>
    <s v="SQGD"/>
    <s v="HK5207"/>
    <x v="8"/>
    <x v="7"/>
    <n v="4"/>
    <n v="75"/>
    <n v="225"/>
    <n v="22"/>
    <n v="5"/>
    <n v="1325"/>
    <n v="22.083333333333332"/>
  </r>
  <r>
    <d v="2024-06-01T00:00:00"/>
    <x v="5"/>
    <s v="0EW"/>
    <x v="28"/>
    <s v="CARTAGO"/>
    <s v="SQGD"/>
    <s v="HK5356"/>
    <x v="8"/>
    <x v="7"/>
    <n v="7"/>
    <n v="169"/>
    <n v="442"/>
    <n v="44"/>
    <n v="2"/>
    <n v="2642"/>
    <n v="44.033333333333331"/>
  </r>
  <r>
    <d v="2024-06-01T00:00:00"/>
    <x v="5"/>
    <s v="0EW"/>
    <x v="28"/>
    <s v="CARTAGO"/>
    <s v="SQGD"/>
    <s v="HK5356"/>
    <x v="8"/>
    <x v="6"/>
    <n v="6"/>
    <n v="114"/>
    <n v="23"/>
    <n v="23"/>
    <m/>
    <n v="1380"/>
    <n v="23"/>
  </r>
  <r>
    <d v="2024-06-01T00:00:00"/>
    <x v="5"/>
    <s v="0EW"/>
    <x v="28"/>
    <s v="CARTAGO"/>
    <s v="SQGD"/>
    <s v="HK5359"/>
    <x v="8"/>
    <x v="7"/>
    <n v="13"/>
    <n v="260"/>
    <n v="761"/>
    <n v="76"/>
    <n v="1"/>
    <n v="4561"/>
    <n v="76.016666666666666"/>
  </r>
  <r>
    <d v="2024-06-01T00:00:00"/>
    <x v="5"/>
    <s v="0EW"/>
    <x v="28"/>
    <s v="CARTAGO"/>
    <s v="SQGD"/>
    <s v="HK5359"/>
    <x v="8"/>
    <x v="6"/>
    <n v="4"/>
    <n v="75"/>
    <n v="145"/>
    <n v="14"/>
    <n v="5"/>
    <n v="845"/>
    <n v="14.083333333333334"/>
  </r>
  <r>
    <d v="2024-06-01T00:00:00"/>
    <x v="5"/>
    <s v="0EW"/>
    <x v="28"/>
    <s v="LA VICTORIA"/>
    <s v="SQGD"/>
    <s v="HK5359"/>
    <x v="8"/>
    <x v="7"/>
    <n v="2"/>
    <n v="39"/>
    <n v="12"/>
    <n v="12"/>
    <m/>
    <n v="720"/>
    <n v="12"/>
  </r>
  <r>
    <d v="2024-06-01T00:00:00"/>
    <x v="5"/>
    <s v="0EW"/>
    <x v="28"/>
    <s v="LA VIRGINIA"/>
    <s v="SKDA"/>
    <s v="HK5356"/>
    <x v="8"/>
    <x v="7"/>
    <n v="1"/>
    <n v="10"/>
    <n v="14"/>
    <n v="14"/>
    <m/>
    <n v="840"/>
    <n v="14"/>
  </r>
  <r>
    <d v="2024-06-01T00:00:00"/>
    <x v="5"/>
    <s v="0EW"/>
    <x v="28"/>
    <s v="LA VIRGINIA"/>
    <s v="SQGD"/>
    <s v="HK5359"/>
    <x v="8"/>
    <x v="7"/>
    <n v="2"/>
    <n v="30"/>
    <n v="205"/>
    <n v="20"/>
    <n v="5"/>
    <n v="1205"/>
    <n v="20.083333333333332"/>
  </r>
  <r>
    <d v="2024-06-01T00:00:00"/>
    <x v="5"/>
    <s v="0EW"/>
    <x v="28"/>
    <s v="OBANDO - VALLE"/>
    <s v="SQGD"/>
    <s v="HK5207"/>
    <x v="8"/>
    <x v="7"/>
    <n v="2"/>
    <n v="41"/>
    <n v="101"/>
    <n v="10"/>
    <n v="1"/>
    <n v="601"/>
    <n v="10.016666666666667"/>
  </r>
  <r>
    <d v="2024-06-01T00:00:00"/>
    <x v="5"/>
    <s v="0EW"/>
    <x v="28"/>
    <s v="OBANDO - VALLE"/>
    <s v="SQGD"/>
    <s v="HK5356"/>
    <x v="8"/>
    <x v="7"/>
    <n v="5"/>
    <n v="140"/>
    <n v="228"/>
    <n v="22"/>
    <n v="8"/>
    <n v="1328"/>
    <n v="22.133333333333333"/>
  </r>
  <r>
    <d v="2024-06-01T00:00:00"/>
    <x v="5"/>
    <s v="0EW"/>
    <x v="28"/>
    <s v="OBANDO - VALLE"/>
    <s v="SQGD"/>
    <s v="HK5356"/>
    <x v="8"/>
    <x v="5"/>
    <n v="12"/>
    <n v="218"/>
    <n v="477"/>
    <n v="47"/>
    <n v="7"/>
    <n v="2827"/>
    <n v="47.116666666666667"/>
  </r>
  <r>
    <d v="2024-06-01T00:00:00"/>
    <x v="5"/>
    <s v="0EW"/>
    <x v="28"/>
    <s v="OBANDO - VALLE"/>
    <s v="SQGD"/>
    <s v="HK5359"/>
    <x v="8"/>
    <x v="7"/>
    <n v="11"/>
    <n v="243"/>
    <n v="38"/>
    <n v="38"/>
    <m/>
    <n v="2280"/>
    <n v="38"/>
  </r>
  <r>
    <d v="2024-06-01T00:00:00"/>
    <x v="5"/>
    <s v="0EW"/>
    <x v="28"/>
    <s v="OBANDO - VALLE"/>
    <s v="SQGD"/>
    <s v="HK5359"/>
    <x v="8"/>
    <x v="5"/>
    <n v="12"/>
    <n v="230"/>
    <n v="559"/>
    <n v="55"/>
    <n v="9"/>
    <n v="3309"/>
    <n v="55.15"/>
  </r>
  <r>
    <d v="2024-06-01T00:00:00"/>
    <x v="5"/>
    <s v="0EW"/>
    <x v="28"/>
    <s v="PEREIRA"/>
    <s v="SQGD"/>
    <s v="HK5356"/>
    <x v="8"/>
    <x v="5"/>
    <n v="2"/>
    <n v="24"/>
    <n v="114"/>
    <n v="11"/>
    <n v="4"/>
    <n v="664"/>
    <n v="11.066666666666666"/>
  </r>
  <r>
    <d v="2024-06-01T00:00:00"/>
    <x v="5"/>
    <s v="0EW"/>
    <x v="28"/>
    <s v="PEREIRA"/>
    <s v="SQGD"/>
    <s v="HK5356"/>
    <x v="8"/>
    <x v="6"/>
    <n v="1"/>
    <n v="20"/>
    <n v="49"/>
    <n v="49"/>
    <m/>
    <n v="2940"/>
    <n v="49"/>
  </r>
  <r>
    <d v="2024-06-01T00:00:00"/>
    <x v="5"/>
    <s v="0EW"/>
    <x v="28"/>
    <s v="QUIMBAYA"/>
    <s v="SQGD"/>
    <s v="HK5356"/>
    <x v="8"/>
    <x v="5"/>
    <n v="6"/>
    <n v="92"/>
    <n v="458"/>
    <n v="45"/>
    <n v="8"/>
    <n v="2708"/>
    <n v="45.133333333333333"/>
  </r>
  <r>
    <d v="2024-06-01T00:00:00"/>
    <x v="5"/>
    <s v="0EW"/>
    <x v="28"/>
    <s v="QUIMBAYA"/>
    <s v="SQGD"/>
    <s v="HK5359"/>
    <x v="8"/>
    <x v="5"/>
    <n v="2"/>
    <n v="28"/>
    <n v="9"/>
    <n v="9"/>
    <m/>
    <n v="540"/>
    <n v="9"/>
  </r>
  <r>
    <d v="2024-06-01T00:00:00"/>
    <x v="5"/>
    <s v="0EW"/>
    <x v="28"/>
    <s v="ROLDANILLO"/>
    <s v="SQGD"/>
    <s v="HK5359"/>
    <x v="8"/>
    <x v="7"/>
    <n v="1"/>
    <n v="21"/>
    <n v="102"/>
    <n v="10"/>
    <n v="2"/>
    <n v="602"/>
    <n v="10.033333333333333"/>
  </r>
  <r>
    <d v="2024-06-01T00:00:00"/>
    <x v="5"/>
    <s v="0EW"/>
    <x v="28"/>
    <s v="TORO"/>
    <s v="SQGD"/>
    <s v="HK5207"/>
    <x v="8"/>
    <x v="7"/>
    <n v="1"/>
    <n v="20"/>
    <n v="5"/>
    <n v="5"/>
    <m/>
    <n v="300"/>
    <n v="5"/>
  </r>
  <r>
    <d v="2024-06-01T00:00:00"/>
    <x v="5"/>
    <s v="0EW"/>
    <x v="28"/>
    <s v="TORO"/>
    <s v="SQGD"/>
    <s v="HK5356"/>
    <x v="8"/>
    <x v="7"/>
    <n v="2"/>
    <n v="43"/>
    <n v="61"/>
    <n v="61"/>
    <m/>
    <n v="3660"/>
    <n v="61"/>
  </r>
  <r>
    <d v="2024-06-01T00:00:00"/>
    <x v="5"/>
    <s v="0EW"/>
    <x v="28"/>
    <s v="TORO"/>
    <s v="SQGD"/>
    <s v="HK5356"/>
    <x v="8"/>
    <x v="5"/>
    <n v="3"/>
    <n v="40"/>
    <n v="6"/>
    <n v="6"/>
    <m/>
    <n v="360"/>
    <n v="6"/>
  </r>
  <r>
    <d v="2024-06-01T00:00:00"/>
    <x v="5"/>
    <s v="0EW"/>
    <x v="28"/>
    <s v="TORO"/>
    <s v="SQGD"/>
    <s v="HK5359"/>
    <x v="8"/>
    <x v="7"/>
    <n v="6"/>
    <n v="134"/>
    <n v="374"/>
    <n v="37"/>
    <n v="4"/>
    <n v="2224"/>
    <n v="37.06666666666667"/>
  </r>
  <r>
    <d v="2024-06-01T00:00:00"/>
    <x v="5"/>
    <s v="0EW"/>
    <x v="28"/>
    <s v="VITERBO"/>
    <s v="SKDA"/>
    <s v="HK5207"/>
    <x v="8"/>
    <x v="7"/>
    <n v="1"/>
    <n v="35"/>
    <n v="104"/>
    <n v="10"/>
    <n v="4"/>
    <n v="604"/>
    <n v="10.066666666666666"/>
  </r>
  <r>
    <d v="2024-06-01T00:00:00"/>
    <x v="5"/>
    <s v="0EW"/>
    <x v="28"/>
    <s v="VITERBO"/>
    <s v="SKDA"/>
    <s v="HK5356"/>
    <x v="8"/>
    <x v="7"/>
    <n v="7"/>
    <n v="149"/>
    <n v="424"/>
    <n v="42"/>
    <n v="4"/>
    <n v="2524"/>
    <n v="42.06666666666667"/>
  </r>
  <r>
    <d v="2024-06-01T00:00:00"/>
    <x v="5"/>
    <s v="0EW"/>
    <x v="28"/>
    <s v="ZARZAL"/>
    <s v="SQGD"/>
    <s v="HK5356"/>
    <x v="8"/>
    <x v="7"/>
    <n v="3"/>
    <n v="47"/>
    <n v="217"/>
    <n v="21"/>
    <n v="7"/>
    <n v="1267"/>
    <n v="21.116666666666667"/>
  </r>
  <r>
    <d v="2024-06-01T00:00:00"/>
    <x v="5"/>
    <s v="0EW"/>
    <x v="28"/>
    <s v="ZARZAL"/>
    <s v="SQGD"/>
    <s v="HK5359"/>
    <x v="8"/>
    <x v="7"/>
    <n v="10"/>
    <n v="187"/>
    <n v="927"/>
    <n v="92"/>
    <n v="7"/>
    <n v="5527"/>
    <n v="92.11666666666666"/>
  </r>
  <r>
    <d v="2024-06-01T00:00:00"/>
    <x v="5"/>
    <s v="ODV"/>
    <x v="21"/>
    <s v="FUENTE DE ORO"/>
    <s v="MAJAGUAL"/>
    <s v="HK1738"/>
    <x v="12"/>
    <x v="0"/>
    <n v="368"/>
    <n v="5148"/>
    <n v="100"/>
    <n v="10"/>
    <n v="0"/>
    <n v="600"/>
    <n v="10"/>
  </r>
  <r>
    <d v="2024-06-01T00:00:00"/>
    <x v="5"/>
    <s v="ODV"/>
    <x v="21"/>
    <s v="FUENTE DE ORO"/>
    <s v="MAJAGUAL"/>
    <s v="HK1738"/>
    <x v="12"/>
    <x v="5"/>
    <n v="3"/>
    <n v="46"/>
    <n v="130"/>
    <n v="13"/>
    <n v="0"/>
    <n v="780"/>
    <n v="13"/>
  </r>
  <r>
    <d v="2024-06-01T00:00:00"/>
    <x v="5"/>
    <s v="ODV"/>
    <x v="21"/>
    <s v="FUENTE DE ORO"/>
    <s v="MAJAGUAL"/>
    <s v="HK1738"/>
    <x v="0"/>
    <x v="2"/>
    <n v="28"/>
    <n v="343"/>
    <n v="10"/>
    <n v="10"/>
    <m/>
    <n v="600"/>
    <n v="10"/>
  </r>
  <r>
    <d v="2024-06-01T00:00:00"/>
    <x v="5"/>
    <s v="ODV"/>
    <x v="21"/>
    <s v="FUENTE DE ORO"/>
    <s v="MAJAGUAL"/>
    <s v="HK1738"/>
    <x v="11"/>
    <x v="4"/>
    <n v="10"/>
    <n v="127"/>
    <n v="4"/>
    <n v="4"/>
    <m/>
    <n v="240"/>
    <n v="4"/>
  </r>
  <r>
    <d v="2024-06-01T00:00:00"/>
    <x v="5"/>
    <s v="OEY"/>
    <x v="22"/>
    <s v="GUACARI"/>
    <s v="SQIH"/>
    <s v="HK5371"/>
    <x v="4"/>
    <x v="7"/>
    <n v="66"/>
    <n v="835.42"/>
    <n v="367"/>
    <n v="36"/>
    <n v="7"/>
    <n v="2167"/>
    <n v="36.116666666666667"/>
  </r>
  <r>
    <d v="2024-06-01T00:00:00"/>
    <x v="5"/>
    <s v="OEY"/>
    <x v="22"/>
    <s v="PALMIRA"/>
    <s v="SQIM"/>
    <s v="HK5371"/>
    <x v="4"/>
    <x v="7"/>
    <n v="39"/>
    <n v="701.2"/>
    <n v="233"/>
    <n v="23"/>
    <n v="3"/>
    <n v="1383"/>
    <n v="23.05"/>
  </r>
  <r>
    <d v="2024-06-01T00:00:00"/>
    <x v="5"/>
    <s v="OEY"/>
    <x v="22"/>
    <s v="PRADERA"/>
    <s v="SQCA"/>
    <s v="HK5372"/>
    <x v="6"/>
    <x v="7"/>
    <n v="123"/>
    <n v="1709.07"/>
    <n v="746"/>
    <n v="74"/>
    <n v="6"/>
    <n v="4446"/>
    <n v="74.0999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A88A3A-FEB4-46C3-8A82-C09E415E280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4" firstHeaderRow="0" firstDataRow="1" firstDataCol="1"/>
  <pivotFields count="16"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0" baseField="0" baseItem="0"/>
    <dataField name="Suma de Número Vuelos" fld="9" baseField="0" baseItem="0"/>
    <dataField name="Suma de Total Horas" fld="15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F779E-F96F-49CD-A04F-A3D595DED28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6:H200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3"/>
  </rowFields>
  <rowItems count="33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8"/>
    </i>
    <i>
      <x v="1"/>
    </i>
    <i>
      <x v="3"/>
    </i>
    <i>
      <x v="7"/>
    </i>
    <i>
      <x v="15"/>
    </i>
    <i>
      <x v="11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10"/>
    </i>
    <i>
      <x v="22"/>
    </i>
    <i>
      <x v="23"/>
    </i>
    <i>
      <x v="19"/>
    </i>
    <i>
      <x v="27"/>
    </i>
    <i>
      <x v="26"/>
    </i>
    <i>
      <x v="14"/>
    </i>
    <i>
      <x v="24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C6E4F1-770F-4EAD-806A-A435CDCD4E78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H61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7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28:H16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3">
    <i>
      <x v="9"/>
    </i>
    <i>
      <x v="5"/>
    </i>
    <i>
      <x v="29"/>
    </i>
    <i>
      <x v="28"/>
    </i>
    <i>
      <x v="31"/>
    </i>
    <i>
      <x v="4"/>
    </i>
    <i>
      <x v="8"/>
    </i>
    <i>
      <x v="11"/>
    </i>
    <i>
      <x v="2"/>
    </i>
    <i>
      <x v="25"/>
    </i>
    <i>
      <x v="7"/>
    </i>
    <i>
      <x v="1"/>
    </i>
    <i>
      <x v="6"/>
    </i>
    <i>
      <x v="18"/>
    </i>
    <i>
      <x v="27"/>
    </i>
    <i>
      <x v="30"/>
    </i>
    <i>
      <x v="13"/>
    </i>
    <i>
      <x/>
    </i>
    <i>
      <x v="20"/>
    </i>
    <i>
      <x v="23"/>
    </i>
    <i>
      <x v="10"/>
    </i>
    <i>
      <x v="17"/>
    </i>
    <i>
      <x v="22"/>
    </i>
    <i>
      <x v="14"/>
    </i>
    <i>
      <x v="16"/>
    </i>
    <i>
      <x v="19"/>
    </i>
    <i>
      <x v="15"/>
    </i>
    <i>
      <x v="3"/>
    </i>
    <i>
      <x v="24"/>
    </i>
    <i>
      <x v="21"/>
    </i>
    <i>
      <x v="26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2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69AE4-C1B8-46D5-94DE-6FBC0005E13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1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55">
    <i>
      <x/>
    </i>
    <i r="1">
      <x v="11"/>
    </i>
    <i r="1">
      <x v="3"/>
    </i>
    <i r="1">
      <x v="1"/>
    </i>
    <i>
      <x v="11"/>
    </i>
    <i r="1">
      <x v="5"/>
    </i>
    <i r="1">
      <x v="2"/>
    </i>
    <i r="1">
      <x v="9"/>
    </i>
    <i r="1">
      <x v="10"/>
    </i>
    <i>
      <x v="6"/>
    </i>
    <i r="1">
      <x v="5"/>
    </i>
    <i r="1">
      <x v="8"/>
    </i>
    <i r="1">
      <x v="7"/>
    </i>
    <i r="1">
      <x v="2"/>
    </i>
    <i>
      <x v="12"/>
    </i>
    <i r="1">
      <x v="5"/>
    </i>
    <i r="1">
      <x v="8"/>
    </i>
    <i r="1">
      <x v="4"/>
    </i>
    <i r="1">
      <x v="6"/>
    </i>
    <i>
      <x v="3"/>
    </i>
    <i r="1">
      <x v="5"/>
    </i>
    <i r="1">
      <x v="8"/>
    </i>
    <i>
      <x v="17"/>
    </i>
    <i r="1">
      <x v="12"/>
    </i>
    <i r="1">
      <x/>
    </i>
    <i r="1">
      <x v="1"/>
    </i>
    <i r="1">
      <x v="8"/>
    </i>
    <i>
      <x v="16"/>
    </i>
    <i r="1">
      <x v="8"/>
    </i>
    <i r="1">
      <x v="5"/>
    </i>
    <i>
      <x v="10"/>
    </i>
    <i r="1">
      <x v="5"/>
    </i>
    <i>
      <x v="8"/>
    </i>
    <i r="1">
      <x v="5"/>
    </i>
    <i>
      <x v="2"/>
    </i>
    <i r="1">
      <x/>
    </i>
    <i>
      <x v="18"/>
    </i>
    <i r="1">
      <x v="5"/>
    </i>
    <i>
      <x v="9"/>
    </i>
    <i r="1">
      <x v="8"/>
    </i>
    <i>
      <x v="15"/>
    </i>
    <i r="1">
      <x v="5"/>
    </i>
    <i>
      <x v="1"/>
    </i>
    <i r="1">
      <x v="5"/>
    </i>
    <i>
      <x v="5"/>
    </i>
    <i r="1">
      <x v="1"/>
    </i>
    <i>
      <x v="7"/>
    </i>
    <i r="1">
      <x v="1"/>
    </i>
    <i>
      <x v="14"/>
    </i>
    <i r="1">
      <x v="1"/>
    </i>
    <i>
      <x v="13"/>
    </i>
    <i r="1">
      <x v="1"/>
    </i>
    <i>
      <x v="4"/>
    </i>
    <i r="1">
      <x v="1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92541-696A-463C-AB91-22297E0B258A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H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 v="7"/>
    </i>
    <i>
      <x/>
    </i>
    <i>
      <x v="1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7:H4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9"/>
    </i>
    <i>
      <x v="10"/>
    </i>
    <i>
      <x v="7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H3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2"/>
    </i>
    <i>
      <x v="9"/>
    </i>
    <i>
      <x v="11"/>
    </i>
    <i>
      <x v="14"/>
    </i>
    <i>
      <x v="15"/>
    </i>
    <i>
      <x v="2"/>
    </i>
    <i>
      <x v="7"/>
    </i>
    <i>
      <x v="8"/>
    </i>
    <i>
      <x v="10"/>
    </i>
    <i>
      <x v="1"/>
    </i>
    <i>
      <x v="6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H7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3"/>
    </i>
    <i>
      <x v="4"/>
    </i>
    <i>
      <x v="5"/>
    </i>
    <i>
      <x v="9"/>
    </i>
    <i>
      <x v="12"/>
    </i>
    <i>
      <x v="11"/>
    </i>
    <i>
      <x v="2"/>
    </i>
    <i>
      <x v="14"/>
    </i>
    <i>
      <x v="15"/>
    </i>
    <i>
      <x v="7"/>
    </i>
    <i>
      <x v="10"/>
    </i>
    <i>
      <x v="8"/>
    </i>
    <i>
      <x v="13"/>
    </i>
    <i>
      <x v="1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CD442-532B-4968-94F8-C41C38F4E3D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H55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2"/>
    </i>
    <i>
      <x v="3"/>
    </i>
    <i>
      <x v="4"/>
    </i>
    <i>
      <x v="8"/>
    </i>
    <i>
      <x v="11"/>
    </i>
    <i>
      <x v="13"/>
    </i>
    <i>
      <x v="1"/>
    </i>
    <i>
      <x v="14"/>
    </i>
    <i>
      <x v="10"/>
    </i>
    <i>
      <x v="5"/>
    </i>
    <i>
      <x v="12"/>
    </i>
    <i>
      <x/>
    </i>
    <i>
      <x v="6"/>
    </i>
    <i>
      <x v="7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7:H19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67">
    <i>
      <x v="75"/>
    </i>
    <i>
      <x v="67"/>
    </i>
    <i>
      <x v="57"/>
    </i>
    <i>
      <x v="14"/>
    </i>
    <i>
      <x v="65"/>
    </i>
    <i>
      <x v="61"/>
    </i>
    <i>
      <x v="68"/>
    </i>
    <i>
      <x v="66"/>
    </i>
    <i>
      <x v="63"/>
    </i>
    <i>
      <x v="21"/>
    </i>
    <i>
      <x v="71"/>
    </i>
    <i>
      <x v="58"/>
    </i>
    <i>
      <x v="1"/>
    </i>
    <i>
      <x v="73"/>
    </i>
    <i>
      <x v="72"/>
    </i>
    <i>
      <x v="23"/>
    </i>
    <i>
      <x v="41"/>
    </i>
    <i>
      <x v="69"/>
    </i>
    <i>
      <x v="48"/>
    </i>
    <i>
      <x v="64"/>
    </i>
    <i>
      <x v="51"/>
    </i>
    <i>
      <x v="52"/>
    </i>
    <i>
      <x/>
    </i>
    <i>
      <x v="76"/>
    </i>
    <i>
      <x v="15"/>
    </i>
    <i>
      <x v="13"/>
    </i>
    <i>
      <x v="78"/>
    </i>
    <i>
      <x v="17"/>
    </i>
    <i>
      <x v="18"/>
    </i>
    <i>
      <x v="12"/>
    </i>
    <i>
      <x v="70"/>
    </i>
    <i>
      <x v="36"/>
    </i>
    <i>
      <x v="39"/>
    </i>
    <i>
      <x v="2"/>
    </i>
    <i>
      <x v="59"/>
    </i>
    <i>
      <x v="35"/>
    </i>
    <i>
      <x v="20"/>
    </i>
    <i>
      <x v="81"/>
    </i>
    <i>
      <x v="50"/>
    </i>
    <i>
      <x v="79"/>
    </i>
    <i>
      <x v="54"/>
    </i>
    <i>
      <x v="10"/>
    </i>
    <i>
      <x v="77"/>
    </i>
    <i>
      <x v="32"/>
    </i>
    <i>
      <x v="56"/>
    </i>
    <i>
      <x v="11"/>
    </i>
    <i>
      <x v="62"/>
    </i>
    <i>
      <x v="8"/>
    </i>
    <i>
      <x v="37"/>
    </i>
    <i>
      <x v="3"/>
    </i>
    <i>
      <x v="46"/>
    </i>
    <i>
      <x v="40"/>
    </i>
    <i>
      <x v="38"/>
    </i>
    <i>
      <x v="4"/>
    </i>
    <i>
      <x v="29"/>
    </i>
    <i>
      <x v="74"/>
    </i>
    <i>
      <x v="49"/>
    </i>
    <i>
      <x v="28"/>
    </i>
    <i>
      <x v="9"/>
    </i>
    <i>
      <x v="82"/>
    </i>
    <i>
      <x v="55"/>
    </i>
    <i>
      <x v="80"/>
    </i>
    <i>
      <x v="43"/>
    </i>
    <i>
      <x v="26"/>
    </i>
    <i>
      <x v="53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C76C-B44C-48C3-AB9A-03349EC89025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3:H12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</pivotField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/>
    </i>
    <i>
      <x v="6"/>
    </i>
    <i>
      <x v="3"/>
    </i>
    <i>
      <x v="11"/>
    </i>
    <i>
      <x v="12"/>
    </i>
    <i>
      <x v="16"/>
    </i>
    <i>
      <x v="17"/>
    </i>
    <i>
      <x v="10"/>
    </i>
    <i>
      <x v="9"/>
    </i>
    <i>
      <x v="8"/>
    </i>
    <i>
      <x v="2"/>
    </i>
    <i>
      <x v="18"/>
    </i>
    <i>
      <x v="15"/>
    </i>
    <i>
      <x v="5"/>
    </i>
    <i>
      <x v="14"/>
    </i>
    <i>
      <x v="7"/>
    </i>
    <i>
      <x v="13"/>
    </i>
    <i>
      <x v="1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50B0-3205-4646-9665-C54C419CC63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2:H10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67">
    <i>
      <x v="67"/>
    </i>
    <i>
      <x v="14"/>
    </i>
    <i>
      <x v="65"/>
    </i>
    <i>
      <x v="68"/>
    </i>
    <i>
      <x v="58"/>
    </i>
    <i>
      <x v="69"/>
    </i>
    <i>
      <x v="73"/>
    </i>
    <i>
      <x v="57"/>
    </i>
    <i>
      <x v="66"/>
    </i>
    <i>
      <x v="75"/>
    </i>
    <i>
      <x v="63"/>
    </i>
    <i>
      <x v="61"/>
    </i>
    <i>
      <x v="21"/>
    </i>
    <i>
      <x v="48"/>
    </i>
    <i>
      <x v="1"/>
    </i>
    <i>
      <x v="52"/>
    </i>
    <i>
      <x v="64"/>
    </i>
    <i>
      <x v="41"/>
    </i>
    <i>
      <x v="71"/>
    </i>
    <i>
      <x v="13"/>
    </i>
    <i>
      <x v="32"/>
    </i>
    <i>
      <x v="17"/>
    </i>
    <i>
      <x v="18"/>
    </i>
    <i>
      <x v="15"/>
    </i>
    <i>
      <x/>
    </i>
    <i>
      <x v="20"/>
    </i>
    <i>
      <x v="36"/>
    </i>
    <i>
      <x v="72"/>
    </i>
    <i>
      <x v="23"/>
    </i>
    <i>
      <x v="78"/>
    </i>
    <i>
      <x v="70"/>
    </i>
    <i>
      <x v="10"/>
    </i>
    <i>
      <x v="79"/>
    </i>
    <i>
      <x v="81"/>
    </i>
    <i>
      <x v="76"/>
    </i>
    <i>
      <x v="12"/>
    </i>
    <i>
      <x v="39"/>
    </i>
    <i>
      <x v="50"/>
    </i>
    <i>
      <x v="74"/>
    </i>
    <i>
      <x v="2"/>
    </i>
    <i>
      <x v="59"/>
    </i>
    <i>
      <x v="35"/>
    </i>
    <i>
      <x v="62"/>
    </i>
    <i>
      <x v="37"/>
    </i>
    <i>
      <x v="77"/>
    </i>
    <i>
      <x v="56"/>
    </i>
    <i>
      <x v="11"/>
    </i>
    <i>
      <x v="54"/>
    </i>
    <i>
      <x v="40"/>
    </i>
    <i>
      <x v="8"/>
    </i>
    <i>
      <x v="4"/>
    </i>
    <i>
      <x v="46"/>
    </i>
    <i>
      <x v="29"/>
    </i>
    <i>
      <x v="49"/>
    </i>
    <i>
      <x v="38"/>
    </i>
    <i>
      <x v="28"/>
    </i>
    <i>
      <x v="82"/>
    </i>
    <i>
      <x v="9"/>
    </i>
    <i>
      <x v="3"/>
    </i>
    <i>
      <x v="53"/>
    </i>
    <i>
      <x v="26"/>
    </i>
    <i>
      <x v="43"/>
    </i>
    <i>
      <x v="55"/>
    </i>
    <i>
      <x v="7"/>
    </i>
    <i>
      <x v="51"/>
    </i>
    <i>
      <x v="80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C8E98-29C9-4032-B5F2-CE69F6BEA5FA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9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11"/>
    </i>
    <i>
      <x v="6"/>
    </i>
    <i>
      <x v="12"/>
    </i>
    <i>
      <x v="3"/>
    </i>
    <i>
      <x v="17"/>
    </i>
    <i>
      <x v="16"/>
    </i>
    <i>
      <x v="10"/>
    </i>
    <i>
      <x v="8"/>
    </i>
    <i>
      <x v="2"/>
    </i>
    <i>
      <x v="18"/>
    </i>
    <i>
      <x v="9"/>
    </i>
    <i>
      <x v="15"/>
    </i>
    <i>
      <x v="1"/>
    </i>
    <i>
      <x v="5"/>
    </i>
    <i>
      <x v="7"/>
    </i>
    <i>
      <x v="14"/>
    </i>
    <i>
      <x v="13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0:H397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5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196">
    <i>
      <x v="75"/>
    </i>
    <i r="1">
      <x v="103"/>
    </i>
    <i r="1">
      <x v="5"/>
    </i>
    <i r="1">
      <x v="89"/>
    </i>
    <i>
      <x v="67"/>
    </i>
    <i r="1">
      <x v="62"/>
    </i>
    <i r="1">
      <x v="3"/>
    </i>
    <i>
      <x v="57"/>
    </i>
    <i r="1">
      <x v="66"/>
    </i>
    <i r="1">
      <x v="69"/>
    </i>
    <i r="1">
      <x v="14"/>
    </i>
    <i r="1">
      <x v="70"/>
    </i>
    <i>
      <x v="14"/>
    </i>
    <i r="1">
      <x v="59"/>
    </i>
    <i r="1">
      <x v="60"/>
    </i>
    <i>
      <x v="65"/>
    </i>
    <i r="1">
      <x v="44"/>
    </i>
    <i r="1">
      <x v="11"/>
    </i>
    <i>
      <x v="61"/>
    </i>
    <i r="1">
      <x v="70"/>
    </i>
    <i r="1">
      <x v="7"/>
    </i>
    <i r="1">
      <x v="24"/>
    </i>
    <i r="1">
      <x v="76"/>
    </i>
    <i>
      <x v="68"/>
    </i>
    <i r="1">
      <x v="47"/>
    </i>
    <i r="1">
      <x v="52"/>
    </i>
    <i r="1">
      <x v="48"/>
    </i>
    <i>
      <x v="66"/>
    </i>
    <i r="1">
      <x v="71"/>
    </i>
    <i r="1">
      <x v="68"/>
    </i>
    <i r="1">
      <x v="67"/>
    </i>
    <i r="1">
      <x v="4"/>
    </i>
    <i r="1">
      <x v="6"/>
    </i>
    <i r="1">
      <x v="87"/>
    </i>
    <i>
      <x v="63"/>
    </i>
    <i r="1">
      <x v="23"/>
    </i>
    <i r="1">
      <x v="19"/>
    </i>
    <i r="1">
      <x v="56"/>
    </i>
    <i>
      <x v="21"/>
    </i>
    <i r="1">
      <x v="64"/>
    </i>
    <i r="1">
      <x v="39"/>
    </i>
    <i>
      <x v="71"/>
    </i>
    <i r="1">
      <x v="16"/>
    </i>
    <i r="1">
      <x v="27"/>
    </i>
    <i r="1">
      <x v="15"/>
    </i>
    <i r="1">
      <x v="38"/>
    </i>
    <i>
      <x v="58"/>
    </i>
    <i r="1">
      <x v="42"/>
    </i>
    <i>
      <x v="1"/>
    </i>
    <i r="1">
      <x v="101"/>
    </i>
    <i r="1">
      <x v="17"/>
    </i>
    <i r="1">
      <x v="97"/>
    </i>
    <i r="1">
      <x v="8"/>
    </i>
    <i>
      <x v="73"/>
    </i>
    <i r="1">
      <x v="81"/>
    </i>
    <i r="1">
      <x v="85"/>
    </i>
    <i r="1">
      <x v="58"/>
    </i>
    <i r="1">
      <x v="94"/>
    </i>
    <i r="1">
      <x v="30"/>
    </i>
    <i>
      <x v="72"/>
    </i>
    <i r="1">
      <x v="77"/>
    </i>
    <i r="1">
      <x v="34"/>
    </i>
    <i r="1">
      <x v="74"/>
    </i>
    <i r="1">
      <x v="41"/>
    </i>
    <i r="1">
      <x v="37"/>
    </i>
    <i r="1">
      <x v="33"/>
    </i>
    <i>
      <x v="23"/>
    </i>
    <i r="1">
      <x v="43"/>
    </i>
    <i>
      <x v="41"/>
    </i>
    <i r="1">
      <x v="90"/>
    </i>
    <i>
      <x v="69"/>
    </i>
    <i r="1">
      <x v="12"/>
    </i>
    <i r="1">
      <x v="73"/>
    </i>
    <i r="1">
      <x v="95"/>
    </i>
    <i r="1">
      <x v="85"/>
    </i>
    <i r="1">
      <x v="99"/>
    </i>
    <i r="1">
      <x v="96"/>
    </i>
    <i>
      <x v="48"/>
    </i>
    <i r="1">
      <x v="20"/>
    </i>
    <i r="1">
      <x v="21"/>
    </i>
    <i>
      <x v="64"/>
    </i>
    <i r="1">
      <x v="79"/>
    </i>
    <i r="1">
      <x v="78"/>
    </i>
    <i r="1">
      <x v="91"/>
    </i>
    <i>
      <x v="51"/>
    </i>
    <i r="1">
      <x v="35"/>
    </i>
    <i>
      <x v="52"/>
    </i>
    <i r="1">
      <x v="49"/>
    </i>
    <i>
      <x/>
    </i>
    <i r="1">
      <x v="18"/>
    </i>
    <i>
      <x v="76"/>
    </i>
    <i r="1">
      <x v="10"/>
    </i>
    <i>
      <x v="15"/>
    </i>
    <i r="1">
      <x v="26"/>
    </i>
    <i r="1">
      <x v="91"/>
    </i>
    <i r="1">
      <x v="84"/>
    </i>
    <i>
      <x v="13"/>
    </i>
    <i r="1">
      <x v="50"/>
    </i>
    <i>
      <x v="78"/>
    </i>
    <i r="1">
      <x v="92"/>
    </i>
    <i>
      <x v="17"/>
    </i>
    <i r="1">
      <x v="29"/>
    </i>
    <i r="1">
      <x v="28"/>
    </i>
    <i r="1">
      <x v="88"/>
    </i>
    <i>
      <x v="18"/>
    </i>
    <i r="1">
      <x v="2"/>
    </i>
    <i>
      <x v="12"/>
    </i>
    <i r="1">
      <x v="36"/>
    </i>
    <i r="1">
      <x v="32"/>
    </i>
    <i>
      <x v="70"/>
    </i>
    <i r="1">
      <x v="54"/>
    </i>
    <i r="1">
      <x v="53"/>
    </i>
    <i>
      <x v="36"/>
    </i>
    <i r="1">
      <x v="93"/>
    </i>
    <i>
      <x v="39"/>
    </i>
    <i r="1">
      <x v="80"/>
    </i>
    <i r="1">
      <x v="75"/>
    </i>
    <i r="1">
      <x v="83"/>
    </i>
    <i r="1">
      <x v="72"/>
    </i>
    <i>
      <x v="2"/>
    </i>
    <i r="1">
      <x v="16"/>
    </i>
    <i r="1">
      <x v="25"/>
    </i>
    <i>
      <x v="59"/>
    </i>
    <i r="1">
      <x v="22"/>
    </i>
    <i>
      <x v="35"/>
    </i>
    <i r="1">
      <x/>
    </i>
    <i r="1">
      <x v="40"/>
    </i>
    <i>
      <x v="20"/>
    </i>
    <i r="1">
      <x v="65"/>
    </i>
    <i>
      <x v="81"/>
    </i>
    <i r="1">
      <x v="1"/>
    </i>
    <i r="1">
      <x v="63"/>
    </i>
    <i>
      <x v="50"/>
    </i>
    <i r="1">
      <x v="82"/>
    </i>
    <i>
      <x v="79"/>
    </i>
    <i r="1">
      <x v="91"/>
    </i>
    <i>
      <x v="54"/>
    </i>
    <i r="1">
      <x v="100"/>
    </i>
    <i>
      <x v="10"/>
    </i>
    <i r="1">
      <x v="9"/>
    </i>
    <i r="1">
      <x v="98"/>
    </i>
    <i>
      <x v="77"/>
    </i>
    <i r="1">
      <x v="45"/>
    </i>
    <i r="1">
      <x v="46"/>
    </i>
    <i>
      <x v="32"/>
    </i>
    <i r="1">
      <x v="13"/>
    </i>
    <i>
      <x v="56"/>
    </i>
    <i r="1">
      <x v="91"/>
    </i>
    <i r="1">
      <x v="84"/>
    </i>
    <i>
      <x v="11"/>
    </i>
    <i r="1">
      <x v="91"/>
    </i>
    <i>
      <x v="62"/>
    </i>
    <i r="1">
      <x v="84"/>
    </i>
    <i r="1">
      <x v="91"/>
    </i>
    <i>
      <x v="8"/>
    </i>
    <i r="1">
      <x v="84"/>
    </i>
    <i r="1">
      <x v="91"/>
    </i>
    <i>
      <x v="37"/>
    </i>
    <i r="1">
      <x v="51"/>
    </i>
    <i>
      <x v="3"/>
    </i>
    <i r="1">
      <x v="31"/>
    </i>
    <i>
      <x v="46"/>
    </i>
    <i r="1">
      <x v="91"/>
    </i>
    <i>
      <x v="40"/>
    </i>
    <i r="1">
      <x v="55"/>
    </i>
    <i>
      <x v="38"/>
    </i>
    <i r="1">
      <x v="91"/>
    </i>
    <i>
      <x v="4"/>
    </i>
    <i r="1">
      <x v="91"/>
    </i>
    <i r="1">
      <x v="84"/>
    </i>
    <i>
      <x v="29"/>
    </i>
    <i r="1">
      <x v="91"/>
    </i>
    <i r="1">
      <x v="84"/>
    </i>
    <i>
      <x v="74"/>
    </i>
    <i r="1">
      <x v="61"/>
    </i>
    <i>
      <x v="49"/>
    </i>
    <i r="1">
      <x v="91"/>
    </i>
    <i>
      <x v="28"/>
    </i>
    <i r="1">
      <x v="91"/>
    </i>
    <i>
      <x v="9"/>
    </i>
    <i r="1">
      <x v="91"/>
    </i>
    <i>
      <x v="82"/>
    </i>
    <i r="1">
      <x v="91"/>
    </i>
    <i>
      <x v="55"/>
    </i>
    <i r="1">
      <x v="102"/>
    </i>
    <i>
      <x v="80"/>
    </i>
    <i r="1">
      <x v="86"/>
    </i>
    <i>
      <x v="43"/>
    </i>
    <i r="1">
      <x v="57"/>
    </i>
    <i>
      <x v="26"/>
    </i>
    <i r="1">
      <x v="91"/>
    </i>
    <i>
      <x v="53"/>
    </i>
    <i r="1">
      <x v="84"/>
    </i>
    <i>
      <x v="7"/>
    </i>
    <i r="1">
      <x v="91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4" dT="2024-09-06T00:55:34.82" personId="{9B023D7E-3AB9-47AD-BA40-EE18EE0A93C6}" id="{85B28977-83AD-4467-9C07-586DD44B4087}">
    <text>Por cada Hora volada se fumigan en promedio al mes 43,8 Hectareas</text>
  </threadedComment>
  <threadedComment ref="S14" dT="2024-09-06T00:58:39.94" personId="{9B023D7E-3AB9-47AD-BA40-EE18EE0A93C6}" id="{6DD5E463-AF05-4725-8593-33E265A34B83}">
    <text>Por cada Vuelo realizado, se fumigan en promedio al mes 31,6 Hectáreas.</text>
  </threadedComment>
  <threadedComment ref="T14" dT="2024-09-06T00:57:10.65" personId="{9B023D7E-3AB9-47AD-BA40-EE18EE0A93C6}" id="{2E70662F-B88F-411A-B3AB-D6346DE285BB}">
    <text>Por cada Hectárea Fumigada, se requiere 1,37 minutos de vuelo.</text>
  </threadedComment>
  <threadedComment ref="U14" dT="2024-09-06T00:52:34.25" personId="{9B023D7E-3AB9-47AD-BA40-EE18EE0A93C6}" id="{28916078-573A-4623-A23D-C614E7111C70}">
    <text>Por cada Hora volada se realizan en promedio al mes 1,4 Vuelos.</text>
  </threadedComment>
  <threadedComment ref="V14" dT="2024-09-06T00:54:03.45" personId="{9B023D7E-3AB9-47AD-BA40-EE18EE0A93C6}" id="{B9B01C0A-4A34-450A-B7B9-EBA5855812A5}">
    <text>Por cada Vuelo realizado, se requieren 0,7 Horas o 43 Minutos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10" customWidth="1"/>
    <col min="13" max="13" width="8.7109375" style="10" bestFit="1" customWidth="1"/>
    <col min="14" max="14" width="10.7109375" style="10" bestFit="1" customWidth="1"/>
    <col min="15" max="16" width="18.42578125" style="10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31" t="s">
        <v>9</v>
      </c>
      <c r="M1" s="31" t="s">
        <v>442</v>
      </c>
      <c r="N1" s="31" t="s">
        <v>443</v>
      </c>
      <c r="O1" s="31" t="s">
        <v>444</v>
      </c>
      <c r="P1" s="31" t="s">
        <v>445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29">
        <v>18</v>
      </c>
      <c r="K2" s="2">
        <v>4590</v>
      </c>
      <c r="L2" s="30">
        <v>7630</v>
      </c>
      <c r="M2" s="32">
        <v>76</v>
      </c>
      <c r="N2" s="32">
        <v>30</v>
      </c>
      <c r="O2" s="32">
        <f t="shared" ref="O2:O65" si="1">(M2*60)+N2</f>
        <v>4590</v>
      </c>
      <c r="P2" s="33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27">
        <v>7430</v>
      </c>
      <c r="M3" s="10">
        <v>74</v>
      </c>
      <c r="N3" s="10">
        <v>30</v>
      </c>
      <c r="O3" s="32">
        <f t="shared" si="1"/>
        <v>4470</v>
      </c>
      <c r="P3" s="33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27">
        <v>7430</v>
      </c>
      <c r="M4" s="10">
        <v>74</v>
      </c>
      <c r="N4" s="10">
        <v>30</v>
      </c>
      <c r="O4" s="32">
        <f t="shared" si="1"/>
        <v>4470</v>
      </c>
      <c r="P4" s="33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27">
        <v>7330</v>
      </c>
      <c r="M5" s="10">
        <v>73</v>
      </c>
      <c r="N5" s="10">
        <v>30</v>
      </c>
      <c r="O5" s="32">
        <f t="shared" si="1"/>
        <v>4410</v>
      </c>
      <c r="P5" s="33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27">
        <v>7230</v>
      </c>
      <c r="M6" s="10">
        <v>72</v>
      </c>
      <c r="N6" s="10">
        <v>30</v>
      </c>
      <c r="O6" s="32">
        <f t="shared" si="1"/>
        <v>4350</v>
      </c>
      <c r="P6" s="33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27">
        <v>7030</v>
      </c>
      <c r="M7" s="10">
        <v>70</v>
      </c>
      <c r="N7" s="10">
        <v>30</v>
      </c>
      <c r="O7" s="32">
        <f t="shared" si="1"/>
        <v>4230</v>
      </c>
      <c r="P7" s="33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27">
        <v>7030</v>
      </c>
      <c r="M8" s="10">
        <v>70</v>
      </c>
      <c r="N8" s="10">
        <v>30</v>
      </c>
      <c r="O8" s="32">
        <f t="shared" si="1"/>
        <v>4230</v>
      </c>
      <c r="P8" s="33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29">
        <v>17</v>
      </c>
      <c r="K9" s="2">
        <v>2115</v>
      </c>
      <c r="L9" s="30">
        <v>7030</v>
      </c>
      <c r="M9" s="32">
        <v>70</v>
      </c>
      <c r="N9" s="32">
        <v>30</v>
      </c>
      <c r="O9" s="32">
        <f t="shared" si="1"/>
        <v>4230</v>
      </c>
      <c r="P9" s="33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27">
        <v>6618</v>
      </c>
      <c r="M10" s="10">
        <v>66</v>
      </c>
      <c r="N10" s="10">
        <v>18</v>
      </c>
      <c r="O10" s="32">
        <f t="shared" si="1"/>
        <v>3978</v>
      </c>
      <c r="P10" s="33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27">
        <v>6536</v>
      </c>
      <c r="M11" s="10">
        <v>65</v>
      </c>
      <c r="N11" s="10">
        <v>36</v>
      </c>
      <c r="O11" s="32">
        <f t="shared" si="1"/>
        <v>3936</v>
      </c>
      <c r="P11" s="33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27">
        <v>6430</v>
      </c>
      <c r="M12" s="10">
        <v>64</v>
      </c>
      <c r="N12" s="10">
        <v>30</v>
      </c>
      <c r="O12" s="32">
        <f t="shared" si="1"/>
        <v>3870</v>
      </c>
      <c r="P12" s="33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27">
        <v>6430</v>
      </c>
      <c r="M13" s="10">
        <v>64</v>
      </c>
      <c r="N13" s="10">
        <v>30</v>
      </c>
      <c r="O13" s="32">
        <f t="shared" si="1"/>
        <v>3870</v>
      </c>
      <c r="P13" s="33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27">
        <v>6325</v>
      </c>
      <c r="M14" s="10">
        <v>63</v>
      </c>
      <c r="N14" s="10">
        <v>25</v>
      </c>
      <c r="O14" s="32">
        <f t="shared" si="1"/>
        <v>3805</v>
      </c>
      <c r="P14" s="33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27">
        <v>6324</v>
      </c>
      <c r="M15" s="10">
        <v>63</v>
      </c>
      <c r="N15" s="10">
        <v>24</v>
      </c>
      <c r="O15" s="32">
        <f t="shared" si="1"/>
        <v>3804</v>
      </c>
      <c r="P15" s="33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27">
        <v>6224</v>
      </c>
      <c r="M16" s="10">
        <v>62</v>
      </c>
      <c r="N16" s="10">
        <v>24</v>
      </c>
      <c r="O16" s="32">
        <f t="shared" si="1"/>
        <v>3744</v>
      </c>
      <c r="P16" s="33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29">
        <v>18</v>
      </c>
      <c r="K17" s="2">
        <v>3690</v>
      </c>
      <c r="L17" s="30">
        <v>6130</v>
      </c>
      <c r="M17" s="32">
        <v>61</v>
      </c>
      <c r="N17" s="32">
        <v>30</v>
      </c>
      <c r="O17" s="32">
        <f t="shared" si="1"/>
        <v>3690</v>
      </c>
      <c r="P17" s="33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27">
        <v>6106</v>
      </c>
      <c r="M18" s="10">
        <v>61</v>
      </c>
      <c r="N18" s="10">
        <v>6</v>
      </c>
      <c r="O18" s="32">
        <f t="shared" si="1"/>
        <v>3666</v>
      </c>
      <c r="P18" s="33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27">
        <v>5830</v>
      </c>
      <c r="M19" s="10">
        <v>58</v>
      </c>
      <c r="N19" s="10">
        <v>30</v>
      </c>
      <c r="O19" s="32">
        <f t="shared" si="1"/>
        <v>3510</v>
      </c>
      <c r="P19" s="33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27">
        <v>5824</v>
      </c>
      <c r="M20" s="10">
        <v>58</v>
      </c>
      <c r="N20" s="10">
        <v>24</v>
      </c>
      <c r="O20" s="32">
        <f t="shared" si="1"/>
        <v>3504</v>
      </c>
      <c r="P20" s="33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27">
        <v>5618</v>
      </c>
      <c r="M21" s="10">
        <v>56</v>
      </c>
      <c r="N21" s="10">
        <v>18</v>
      </c>
      <c r="O21" s="32">
        <f t="shared" si="1"/>
        <v>3378</v>
      </c>
      <c r="P21" s="33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27">
        <v>5612</v>
      </c>
      <c r="M22" s="10">
        <v>56</v>
      </c>
      <c r="N22" s="10">
        <v>12</v>
      </c>
      <c r="O22" s="32">
        <f t="shared" si="1"/>
        <v>3372</v>
      </c>
      <c r="P22" s="33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27">
        <v>5506</v>
      </c>
      <c r="M23" s="10">
        <v>55</v>
      </c>
      <c r="N23" s="10">
        <v>6</v>
      </c>
      <c r="O23" s="32">
        <f t="shared" si="1"/>
        <v>3306</v>
      </c>
      <c r="P23" s="33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27">
        <v>5450</v>
      </c>
      <c r="M24" s="10">
        <v>54</v>
      </c>
      <c r="N24" s="10">
        <v>50</v>
      </c>
      <c r="O24" s="32">
        <f t="shared" si="1"/>
        <v>3290</v>
      </c>
      <c r="P24" s="33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27">
        <v>5330</v>
      </c>
      <c r="M25" s="10">
        <v>53</v>
      </c>
      <c r="N25" s="10">
        <v>30</v>
      </c>
      <c r="O25" s="32">
        <f t="shared" si="1"/>
        <v>3210</v>
      </c>
      <c r="P25" s="33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27">
        <v>5242</v>
      </c>
      <c r="M26" s="10">
        <v>52</v>
      </c>
      <c r="N26" s="10">
        <v>42</v>
      </c>
      <c r="O26" s="32">
        <f t="shared" si="1"/>
        <v>3162</v>
      </c>
      <c r="P26" s="33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27">
        <v>5204</v>
      </c>
      <c r="M27" s="10">
        <v>52</v>
      </c>
      <c r="N27" s="10">
        <v>4</v>
      </c>
      <c r="O27" s="32">
        <f t="shared" si="1"/>
        <v>3124</v>
      </c>
      <c r="P27" s="33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27">
        <v>5141</v>
      </c>
      <c r="M28" s="10">
        <v>51</v>
      </c>
      <c r="N28" s="10">
        <v>41</v>
      </c>
      <c r="O28" s="32">
        <f t="shared" si="1"/>
        <v>3101</v>
      </c>
      <c r="P28" s="33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27">
        <v>5130</v>
      </c>
      <c r="M29" s="10">
        <v>51</v>
      </c>
      <c r="N29" s="10">
        <v>30</v>
      </c>
      <c r="O29" s="32">
        <f t="shared" si="1"/>
        <v>3090</v>
      </c>
      <c r="P29" s="33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27">
        <v>5124</v>
      </c>
      <c r="M30" s="10">
        <v>51</v>
      </c>
      <c r="N30" s="10">
        <v>24</v>
      </c>
      <c r="O30" s="32">
        <f t="shared" si="1"/>
        <v>3084</v>
      </c>
      <c r="P30" s="33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27">
        <v>5042</v>
      </c>
      <c r="M31" s="10">
        <v>50</v>
      </c>
      <c r="N31" s="10">
        <v>42</v>
      </c>
      <c r="O31" s="32">
        <f t="shared" si="1"/>
        <v>3042</v>
      </c>
      <c r="P31" s="33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27">
        <v>5018</v>
      </c>
      <c r="M32" s="10">
        <v>50</v>
      </c>
      <c r="N32" s="10">
        <v>18</v>
      </c>
      <c r="O32" s="32">
        <f t="shared" si="1"/>
        <v>3018</v>
      </c>
      <c r="P32" s="33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27">
        <v>4948</v>
      </c>
      <c r="M33" s="10">
        <v>49</v>
      </c>
      <c r="N33" s="10">
        <v>48</v>
      </c>
      <c r="O33" s="32">
        <f t="shared" si="1"/>
        <v>2988</v>
      </c>
      <c r="P33" s="33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27">
        <v>4942</v>
      </c>
      <c r="M34" s="10">
        <v>49</v>
      </c>
      <c r="N34" s="10">
        <v>42</v>
      </c>
      <c r="O34" s="32">
        <f t="shared" si="1"/>
        <v>2982</v>
      </c>
      <c r="P34" s="33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27">
        <v>4936</v>
      </c>
      <c r="M35" s="10">
        <v>49</v>
      </c>
      <c r="N35" s="10">
        <v>36</v>
      </c>
      <c r="O35" s="32">
        <f t="shared" si="1"/>
        <v>2976</v>
      </c>
      <c r="P35" s="33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27">
        <v>4742</v>
      </c>
      <c r="M36" s="10">
        <v>47</v>
      </c>
      <c r="N36" s="10">
        <v>42</v>
      </c>
      <c r="O36" s="32">
        <f t="shared" si="1"/>
        <v>2862</v>
      </c>
      <c r="P36" s="33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27">
        <v>4724</v>
      </c>
      <c r="M37" s="10">
        <v>47</v>
      </c>
      <c r="N37" s="10">
        <v>24</v>
      </c>
      <c r="O37" s="32">
        <f t="shared" si="1"/>
        <v>2844</v>
      </c>
      <c r="P37" s="33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27">
        <v>4630</v>
      </c>
      <c r="M38" s="10">
        <v>46</v>
      </c>
      <c r="N38" s="10">
        <v>30</v>
      </c>
      <c r="O38" s="32">
        <f t="shared" si="1"/>
        <v>2790</v>
      </c>
      <c r="P38" s="33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27">
        <v>4530</v>
      </c>
      <c r="M39" s="10">
        <v>45</v>
      </c>
      <c r="N39" s="10">
        <v>30</v>
      </c>
      <c r="O39" s="32">
        <f t="shared" si="1"/>
        <v>2730</v>
      </c>
      <c r="P39" s="33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27">
        <v>4518</v>
      </c>
      <c r="M40" s="10">
        <v>45</v>
      </c>
      <c r="N40" s="10">
        <v>18</v>
      </c>
      <c r="O40" s="32">
        <f t="shared" si="1"/>
        <v>2718</v>
      </c>
      <c r="P40" s="33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27">
        <v>4436</v>
      </c>
      <c r="M41" s="10">
        <v>44</v>
      </c>
      <c r="N41" s="10">
        <v>36</v>
      </c>
      <c r="O41" s="32">
        <f t="shared" si="1"/>
        <v>2676</v>
      </c>
      <c r="P41" s="33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27">
        <v>4412</v>
      </c>
      <c r="M42" s="10">
        <v>44</v>
      </c>
      <c r="N42" s="10">
        <v>12</v>
      </c>
      <c r="O42" s="32">
        <f t="shared" si="1"/>
        <v>2652</v>
      </c>
      <c r="P42" s="33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27">
        <v>4410</v>
      </c>
      <c r="M43" s="10">
        <v>44</v>
      </c>
      <c r="N43" s="10">
        <v>10</v>
      </c>
      <c r="O43" s="32">
        <f t="shared" si="1"/>
        <v>2650</v>
      </c>
      <c r="P43" s="33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27">
        <v>4355</v>
      </c>
      <c r="M44" s="10">
        <v>43</v>
      </c>
      <c r="N44" s="10">
        <v>55</v>
      </c>
      <c r="O44" s="32">
        <f t="shared" si="1"/>
        <v>2635</v>
      </c>
      <c r="P44" s="33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27">
        <v>4350</v>
      </c>
      <c r="M45" s="10">
        <v>43</v>
      </c>
      <c r="N45" s="10">
        <v>50</v>
      </c>
      <c r="O45" s="32">
        <f t="shared" si="1"/>
        <v>2630</v>
      </c>
      <c r="P45" s="33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27">
        <v>4348</v>
      </c>
      <c r="M46" s="10">
        <v>43</v>
      </c>
      <c r="N46" s="10">
        <v>48</v>
      </c>
      <c r="O46" s="32">
        <f t="shared" si="1"/>
        <v>2628</v>
      </c>
      <c r="P46" s="33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27">
        <v>4348</v>
      </c>
      <c r="M47" s="10">
        <v>43</v>
      </c>
      <c r="N47" s="10">
        <v>48</v>
      </c>
      <c r="O47" s="32">
        <f t="shared" si="1"/>
        <v>2628</v>
      </c>
      <c r="P47" s="33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27">
        <v>4342</v>
      </c>
      <c r="M48" s="10">
        <v>43</v>
      </c>
      <c r="N48" s="10">
        <v>42</v>
      </c>
      <c r="O48" s="32">
        <f t="shared" si="1"/>
        <v>2622</v>
      </c>
      <c r="P48" s="33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27">
        <v>4330</v>
      </c>
      <c r="M49" s="10">
        <v>43</v>
      </c>
      <c r="N49" s="10">
        <v>30</v>
      </c>
      <c r="O49" s="32">
        <f t="shared" si="1"/>
        <v>2610</v>
      </c>
      <c r="P49" s="33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27">
        <v>4210</v>
      </c>
      <c r="M50" s="10">
        <v>42</v>
      </c>
      <c r="N50" s="10">
        <v>10</v>
      </c>
      <c r="O50" s="32">
        <f t="shared" si="1"/>
        <v>2530</v>
      </c>
      <c r="P50" s="33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27">
        <v>4148</v>
      </c>
      <c r="M51" s="10">
        <v>41</v>
      </c>
      <c r="N51" s="10">
        <v>48</v>
      </c>
      <c r="O51" s="32">
        <f t="shared" si="1"/>
        <v>2508</v>
      </c>
      <c r="P51" s="33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27">
        <v>4124</v>
      </c>
      <c r="M52" s="10">
        <v>41</v>
      </c>
      <c r="N52" s="10">
        <v>24</v>
      </c>
      <c r="O52" s="32">
        <f t="shared" si="1"/>
        <v>2484</v>
      </c>
      <c r="P52" s="33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27">
        <v>4030</v>
      </c>
      <c r="M53" s="10">
        <v>40</v>
      </c>
      <c r="N53" s="10">
        <v>30</v>
      </c>
      <c r="O53" s="32">
        <f t="shared" si="1"/>
        <v>2430</v>
      </c>
      <c r="P53" s="33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27">
        <v>4006</v>
      </c>
      <c r="M54" s="10">
        <v>40</v>
      </c>
      <c r="N54" s="10">
        <v>6</v>
      </c>
      <c r="O54" s="32">
        <f t="shared" si="1"/>
        <v>2406</v>
      </c>
      <c r="P54" s="33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27">
        <v>3954</v>
      </c>
      <c r="M55" s="10">
        <v>39</v>
      </c>
      <c r="N55" s="10">
        <v>54</v>
      </c>
      <c r="O55" s="32">
        <f t="shared" si="1"/>
        <v>2394</v>
      </c>
      <c r="P55" s="33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27">
        <v>3948</v>
      </c>
      <c r="M56" s="10">
        <v>39</v>
      </c>
      <c r="N56" s="10">
        <v>48</v>
      </c>
      <c r="O56" s="32">
        <f t="shared" si="1"/>
        <v>2388</v>
      </c>
      <c r="P56" s="33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27">
        <v>3939</v>
      </c>
      <c r="M57" s="10">
        <v>39</v>
      </c>
      <c r="N57" s="10">
        <v>39</v>
      </c>
      <c r="O57" s="32">
        <f t="shared" si="1"/>
        <v>2379</v>
      </c>
      <c r="P57" s="33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27">
        <v>3936</v>
      </c>
      <c r="M58" s="10">
        <v>39</v>
      </c>
      <c r="N58" s="10">
        <v>36</v>
      </c>
      <c r="O58" s="32">
        <f t="shared" si="1"/>
        <v>2376</v>
      </c>
      <c r="P58" s="33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27">
        <v>3936</v>
      </c>
      <c r="M59" s="10">
        <v>39</v>
      </c>
      <c r="N59" s="10">
        <v>36</v>
      </c>
      <c r="O59" s="32">
        <f t="shared" si="1"/>
        <v>2376</v>
      </c>
      <c r="P59" s="33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27">
        <v>3930</v>
      </c>
      <c r="M60" s="10">
        <v>39</v>
      </c>
      <c r="N60" s="10">
        <v>30</v>
      </c>
      <c r="O60" s="32">
        <f t="shared" si="1"/>
        <v>2370</v>
      </c>
      <c r="P60" s="33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27">
        <v>3930</v>
      </c>
      <c r="M61" s="10">
        <v>39</v>
      </c>
      <c r="N61" s="10">
        <v>30</v>
      </c>
      <c r="O61" s="32">
        <f t="shared" si="1"/>
        <v>2370</v>
      </c>
      <c r="P61" s="33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27">
        <v>3912</v>
      </c>
      <c r="M62" s="10">
        <v>39</v>
      </c>
      <c r="N62" s="10">
        <v>12</v>
      </c>
      <c r="O62" s="32">
        <f t="shared" si="1"/>
        <v>2352</v>
      </c>
      <c r="P62" s="33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27">
        <v>3906</v>
      </c>
      <c r="M63" s="10">
        <v>39</v>
      </c>
      <c r="N63" s="10">
        <v>6</v>
      </c>
      <c r="O63" s="32">
        <f t="shared" si="1"/>
        <v>2346</v>
      </c>
      <c r="P63" s="33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27">
        <v>3854</v>
      </c>
      <c r="M64" s="10">
        <v>38</v>
      </c>
      <c r="N64" s="10">
        <v>54</v>
      </c>
      <c r="O64" s="32">
        <f t="shared" si="1"/>
        <v>2334</v>
      </c>
      <c r="P64" s="33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27">
        <v>3840</v>
      </c>
      <c r="M65" s="10">
        <v>38</v>
      </c>
      <c r="N65" s="10">
        <v>40</v>
      </c>
      <c r="O65" s="32">
        <f t="shared" si="1"/>
        <v>2320</v>
      </c>
      <c r="P65" s="33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27">
        <v>3836</v>
      </c>
      <c r="M66" s="10">
        <v>38</v>
      </c>
      <c r="N66" s="10">
        <v>36</v>
      </c>
      <c r="O66" s="32">
        <f t="shared" ref="O66:O129" si="4">(M66*60)+N66</f>
        <v>2316</v>
      </c>
      <c r="P66" s="33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27">
        <v>3829</v>
      </c>
      <c r="M67" s="10">
        <v>38</v>
      </c>
      <c r="N67" s="10">
        <v>29</v>
      </c>
      <c r="O67" s="32">
        <f t="shared" si="4"/>
        <v>2309</v>
      </c>
      <c r="P67" s="33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27">
        <v>3824</v>
      </c>
      <c r="M68" s="10">
        <v>38</v>
      </c>
      <c r="N68" s="10">
        <v>24</v>
      </c>
      <c r="O68" s="32">
        <f t="shared" si="4"/>
        <v>2304</v>
      </c>
      <c r="P68" s="33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27">
        <v>3806</v>
      </c>
      <c r="M69" s="10">
        <v>38</v>
      </c>
      <c r="N69" s="10">
        <v>6</v>
      </c>
      <c r="O69" s="32">
        <f t="shared" si="4"/>
        <v>2286</v>
      </c>
      <c r="P69" s="33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27">
        <v>3754</v>
      </c>
      <c r="M70" s="10">
        <v>37</v>
      </c>
      <c r="N70" s="10">
        <v>54</v>
      </c>
      <c r="O70" s="32">
        <f t="shared" si="4"/>
        <v>2274</v>
      </c>
      <c r="P70" s="33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27">
        <v>3742</v>
      </c>
      <c r="M71" s="10">
        <v>37</v>
      </c>
      <c r="N71" s="10">
        <v>42</v>
      </c>
      <c r="O71" s="32">
        <f t="shared" si="4"/>
        <v>2262</v>
      </c>
      <c r="P71" s="33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27">
        <v>3730</v>
      </c>
      <c r="M72" s="10">
        <v>37</v>
      </c>
      <c r="N72" s="10">
        <v>30</v>
      </c>
      <c r="O72" s="32">
        <f t="shared" si="4"/>
        <v>2250</v>
      </c>
      <c r="P72" s="33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27">
        <v>3724</v>
      </c>
      <c r="M73" s="10">
        <v>37</v>
      </c>
      <c r="N73" s="10">
        <v>24</v>
      </c>
      <c r="O73" s="32">
        <f t="shared" si="4"/>
        <v>2244</v>
      </c>
      <c r="P73" s="33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27">
        <v>3724</v>
      </c>
      <c r="M74" s="10">
        <v>37</v>
      </c>
      <c r="N74" s="10">
        <v>24</v>
      </c>
      <c r="O74" s="32">
        <f t="shared" si="4"/>
        <v>2244</v>
      </c>
      <c r="P74" s="33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27">
        <v>3724</v>
      </c>
      <c r="M75" s="10">
        <v>37</v>
      </c>
      <c r="N75" s="10">
        <v>24</v>
      </c>
      <c r="O75" s="32">
        <f t="shared" si="4"/>
        <v>2244</v>
      </c>
      <c r="P75" s="33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27">
        <v>3712</v>
      </c>
      <c r="M76" s="10">
        <v>37</v>
      </c>
      <c r="N76" s="10">
        <v>12</v>
      </c>
      <c r="O76" s="32">
        <f t="shared" si="4"/>
        <v>2232</v>
      </c>
      <c r="P76" s="33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27">
        <v>3700</v>
      </c>
      <c r="M77" s="10">
        <v>37</v>
      </c>
      <c r="N77" s="10">
        <v>0</v>
      </c>
      <c r="O77" s="32">
        <f t="shared" si="4"/>
        <v>2220</v>
      </c>
      <c r="P77" s="33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27">
        <v>3654</v>
      </c>
      <c r="M78" s="10">
        <v>36</v>
      </c>
      <c r="N78" s="10">
        <v>54</v>
      </c>
      <c r="O78" s="32">
        <f t="shared" si="4"/>
        <v>2214</v>
      </c>
      <c r="P78" s="33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27">
        <v>3648</v>
      </c>
      <c r="M79" s="10">
        <v>36</v>
      </c>
      <c r="N79" s="10">
        <v>48</v>
      </c>
      <c r="O79" s="32">
        <f t="shared" si="4"/>
        <v>2208</v>
      </c>
      <c r="P79" s="33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27">
        <v>3642</v>
      </c>
      <c r="M80" s="10">
        <v>36</v>
      </c>
      <c r="N80" s="10">
        <v>42</v>
      </c>
      <c r="O80" s="32">
        <f t="shared" si="4"/>
        <v>2202</v>
      </c>
      <c r="P80" s="33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27">
        <v>3636</v>
      </c>
      <c r="M81" s="10">
        <v>36</v>
      </c>
      <c r="N81" s="10">
        <v>36</v>
      </c>
      <c r="O81" s="32">
        <f t="shared" si="4"/>
        <v>2196</v>
      </c>
      <c r="P81" s="33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27">
        <v>3630</v>
      </c>
      <c r="M82" s="10">
        <v>36</v>
      </c>
      <c r="N82" s="10">
        <v>30</v>
      </c>
      <c r="O82" s="32">
        <f t="shared" si="4"/>
        <v>2190</v>
      </c>
      <c r="P82" s="33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27">
        <v>3606</v>
      </c>
      <c r="M83" s="10">
        <v>36</v>
      </c>
      <c r="N83" s="10">
        <v>6</v>
      </c>
      <c r="O83" s="32">
        <f t="shared" si="4"/>
        <v>2166</v>
      </c>
      <c r="P83" s="33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27">
        <v>3606</v>
      </c>
      <c r="M84" s="10">
        <v>36</v>
      </c>
      <c r="N84" s="10">
        <v>6</v>
      </c>
      <c r="O84" s="32">
        <f t="shared" si="4"/>
        <v>2166</v>
      </c>
      <c r="P84" s="33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27">
        <v>3548</v>
      </c>
      <c r="M85" s="10">
        <v>35</v>
      </c>
      <c r="N85" s="10">
        <v>48</v>
      </c>
      <c r="O85" s="32">
        <f t="shared" si="4"/>
        <v>2148</v>
      </c>
      <c r="P85" s="33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27">
        <v>3542</v>
      </c>
      <c r="M86" s="10">
        <v>35</v>
      </c>
      <c r="N86" s="10">
        <v>42</v>
      </c>
      <c r="O86" s="32">
        <f t="shared" si="4"/>
        <v>2142</v>
      </c>
      <c r="P86" s="33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27">
        <v>3542</v>
      </c>
      <c r="M87" s="10">
        <v>35</v>
      </c>
      <c r="N87" s="10">
        <v>42</v>
      </c>
      <c r="O87" s="32">
        <f t="shared" si="4"/>
        <v>2142</v>
      </c>
      <c r="P87" s="33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27">
        <v>3530</v>
      </c>
      <c r="M88" s="10">
        <v>35</v>
      </c>
      <c r="N88" s="10">
        <v>30</v>
      </c>
      <c r="O88" s="32">
        <f t="shared" si="4"/>
        <v>2130</v>
      </c>
      <c r="P88" s="33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27">
        <v>3524</v>
      </c>
      <c r="M89" s="10">
        <v>35</v>
      </c>
      <c r="N89" s="10">
        <v>24</v>
      </c>
      <c r="O89" s="32">
        <f t="shared" si="4"/>
        <v>2124</v>
      </c>
      <c r="P89" s="33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27">
        <v>3512</v>
      </c>
      <c r="M90" s="10">
        <v>35</v>
      </c>
      <c r="N90" s="10">
        <v>12</v>
      </c>
      <c r="O90" s="32">
        <f t="shared" si="4"/>
        <v>2112</v>
      </c>
      <c r="P90" s="33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27">
        <v>3500</v>
      </c>
      <c r="M91" s="10">
        <v>35</v>
      </c>
      <c r="N91" s="10">
        <v>0</v>
      </c>
      <c r="O91" s="32">
        <f t="shared" si="4"/>
        <v>2100</v>
      </c>
      <c r="P91" s="33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27">
        <v>3430</v>
      </c>
      <c r="M92" s="10">
        <v>34</v>
      </c>
      <c r="N92" s="10">
        <v>30</v>
      </c>
      <c r="O92" s="32">
        <f t="shared" si="4"/>
        <v>2070</v>
      </c>
      <c r="P92" s="33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27">
        <v>3420</v>
      </c>
      <c r="M93" s="10">
        <v>34</v>
      </c>
      <c r="N93" s="10">
        <v>20</v>
      </c>
      <c r="O93" s="32">
        <f t="shared" si="4"/>
        <v>2060</v>
      </c>
      <c r="P93" s="33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27">
        <v>3412</v>
      </c>
      <c r="M94" s="10">
        <v>34</v>
      </c>
      <c r="N94" s="10">
        <v>12</v>
      </c>
      <c r="O94" s="32">
        <f t="shared" si="4"/>
        <v>2052</v>
      </c>
      <c r="P94" s="33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27">
        <v>3412</v>
      </c>
      <c r="M95" s="10">
        <v>34</v>
      </c>
      <c r="N95" s="10">
        <v>12</v>
      </c>
      <c r="O95" s="32">
        <f t="shared" si="4"/>
        <v>2052</v>
      </c>
      <c r="P95" s="33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27">
        <v>3330</v>
      </c>
      <c r="M96" s="10">
        <v>33</v>
      </c>
      <c r="N96" s="10">
        <v>30</v>
      </c>
      <c r="O96" s="32">
        <f t="shared" si="4"/>
        <v>2010</v>
      </c>
      <c r="P96" s="33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27">
        <v>3330</v>
      </c>
      <c r="M97" s="10">
        <v>33</v>
      </c>
      <c r="N97" s="10">
        <v>30</v>
      </c>
      <c r="O97" s="32">
        <f t="shared" si="4"/>
        <v>2010</v>
      </c>
      <c r="P97" s="33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27">
        <v>3318</v>
      </c>
      <c r="M98" s="10">
        <v>33</v>
      </c>
      <c r="N98" s="10">
        <v>18</v>
      </c>
      <c r="O98" s="32">
        <f t="shared" si="4"/>
        <v>1998</v>
      </c>
      <c r="P98" s="33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27">
        <v>3233</v>
      </c>
      <c r="M99" s="10">
        <v>32</v>
      </c>
      <c r="N99" s="10">
        <v>33</v>
      </c>
      <c r="O99" s="32">
        <f t="shared" si="4"/>
        <v>1953</v>
      </c>
      <c r="P99" s="33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27">
        <v>3230</v>
      </c>
      <c r="M100" s="10">
        <v>32</v>
      </c>
      <c r="N100" s="10">
        <v>30</v>
      </c>
      <c r="O100" s="32">
        <f t="shared" si="4"/>
        <v>1950</v>
      </c>
      <c r="P100" s="33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27">
        <v>3220</v>
      </c>
      <c r="M101" s="10">
        <v>32</v>
      </c>
      <c r="N101" s="10">
        <v>20</v>
      </c>
      <c r="O101" s="32">
        <f t="shared" si="4"/>
        <v>1940</v>
      </c>
      <c r="P101" s="33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27">
        <v>3148</v>
      </c>
      <c r="M102" s="10">
        <v>31</v>
      </c>
      <c r="N102" s="10">
        <v>48</v>
      </c>
      <c r="O102" s="32">
        <f t="shared" si="4"/>
        <v>1908</v>
      </c>
      <c r="P102" s="33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27">
        <v>3118</v>
      </c>
      <c r="M103" s="10">
        <v>31</v>
      </c>
      <c r="N103" s="10">
        <v>18</v>
      </c>
      <c r="O103" s="32">
        <f t="shared" si="4"/>
        <v>1878</v>
      </c>
      <c r="P103" s="33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27">
        <v>3048</v>
      </c>
      <c r="M104" s="10">
        <v>30</v>
      </c>
      <c r="N104" s="10">
        <v>48</v>
      </c>
      <c r="O104" s="32">
        <f t="shared" si="4"/>
        <v>1848</v>
      </c>
      <c r="P104" s="33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27">
        <v>2954</v>
      </c>
      <c r="M105" s="10">
        <v>29</v>
      </c>
      <c r="N105" s="10">
        <v>54</v>
      </c>
      <c r="O105" s="32">
        <f t="shared" si="4"/>
        <v>1794</v>
      </c>
      <c r="P105" s="33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27">
        <v>2930</v>
      </c>
      <c r="M106" s="10">
        <v>29</v>
      </c>
      <c r="N106" s="10">
        <v>30</v>
      </c>
      <c r="O106" s="32">
        <f t="shared" si="4"/>
        <v>1770</v>
      </c>
      <c r="P106" s="33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27">
        <v>2854</v>
      </c>
      <c r="M107" s="10">
        <v>28</v>
      </c>
      <c r="N107" s="10">
        <v>54</v>
      </c>
      <c r="O107" s="32">
        <f t="shared" si="4"/>
        <v>1734</v>
      </c>
      <c r="P107" s="33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27">
        <v>2842</v>
      </c>
      <c r="M108" s="10">
        <v>28</v>
      </c>
      <c r="N108" s="10">
        <v>42</v>
      </c>
      <c r="O108" s="32">
        <f t="shared" si="4"/>
        <v>1722</v>
      </c>
      <c r="P108" s="33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27">
        <v>2830</v>
      </c>
      <c r="M109" s="10">
        <v>28</v>
      </c>
      <c r="N109" s="10">
        <v>30</v>
      </c>
      <c r="O109" s="32">
        <f t="shared" si="4"/>
        <v>1710</v>
      </c>
      <c r="P109" s="33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27">
        <v>2750</v>
      </c>
      <c r="M110" s="10">
        <v>27</v>
      </c>
      <c r="N110" s="10">
        <v>50</v>
      </c>
      <c r="O110" s="32">
        <f t="shared" si="4"/>
        <v>1670</v>
      </c>
      <c r="P110" s="33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27">
        <v>2730</v>
      </c>
      <c r="M111" s="10">
        <v>27</v>
      </c>
      <c r="N111" s="10">
        <v>30</v>
      </c>
      <c r="O111" s="32">
        <f t="shared" si="4"/>
        <v>1650</v>
      </c>
      <c r="P111" s="33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27">
        <v>2717</v>
      </c>
      <c r="M112" s="10">
        <v>27</v>
      </c>
      <c r="N112" s="10">
        <v>17</v>
      </c>
      <c r="O112" s="32">
        <f t="shared" si="4"/>
        <v>1637</v>
      </c>
      <c r="P112" s="33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27">
        <v>2640</v>
      </c>
      <c r="M113" s="10">
        <v>26</v>
      </c>
      <c r="N113" s="10">
        <v>40</v>
      </c>
      <c r="O113" s="32">
        <f t="shared" si="4"/>
        <v>1600</v>
      </c>
      <c r="P113" s="33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27">
        <v>2630</v>
      </c>
      <c r="M114" s="10">
        <v>26</v>
      </c>
      <c r="N114" s="10">
        <v>30</v>
      </c>
      <c r="O114" s="32">
        <f t="shared" si="4"/>
        <v>1590</v>
      </c>
      <c r="P114" s="33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27">
        <v>2536</v>
      </c>
      <c r="M115" s="10">
        <v>25</v>
      </c>
      <c r="N115" s="10">
        <v>36</v>
      </c>
      <c r="O115" s="32">
        <f t="shared" si="4"/>
        <v>1536</v>
      </c>
      <c r="P115" s="33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27">
        <v>2524</v>
      </c>
      <c r="M116" s="10">
        <v>25</v>
      </c>
      <c r="N116" s="10">
        <v>24</v>
      </c>
      <c r="O116" s="32">
        <f t="shared" si="4"/>
        <v>1524</v>
      </c>
      <c r="P116" s="33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27">
        <v>2406</v>
      </c>
      <c r="M117" s="10">
        <v>24</v>
      </c>
      <c r="N117" s="10">
        <v>6</v>
      </c>
      <c r="O117" s="32">
        <f t="shared" si="4"/>
        <v>1446</v>
      </c>
      <c r="P117" s="33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27">
        <v>2406</v>
      </c>
      <c r="M118" s="10">
        <v>24</v>
      </c>
      <c r="N118" s="10">
        <v>6</v>
      </c>
      <c r="O118" s="32">
        <f t="shared" si="4"/>
        <v>1446</v>
      </c>
      <c r="P118" s="33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27">
        <v>2370</v>
      </c>
      <c r="M119" s="10">
        <v>23</v>
      </c>
      <c r="N119" s="10">
        <v>70</v>
      </c>
      <c r="O119" s="32">
        <f t="shared" si="4"/>
        <v>1450</v>
      </c>
      <c r="P119" s="33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27">
        <v>2333</v>
      </c>
      <c r="M120" s="10">
        <v>23</v>
      </c>
      <c r="N120" s="10">
        <v>33</v>
      </c>
      <c r="O120" s="32">
        <f t="shared" si="4"/>
        <v>1413</v>
      </c>
      <c r="P120" s="33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27">
        <v>2330</v>
      </c>
      <c r="M121" s="10">
        <v>23</v>
      </c>
      <c r="N121" s="10">
        <v>30</v>
      </c>
      <c r="O121" s="32">
        <f t="shared" si="4"/>
        <v>1410</v>
      </c>
      <c r="P121" s="33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27">
        <v>2318</v>
      </c>
      <c r="M122" s="10">
        <v>23</v>
      </c>
      <c r="N122" s="10">
        <v>18</v>
      </c>
      <c r="O122" s="32">
        <f t="shared" si="4"/>
        <v>1398</v>
      </c>
      <c r="P122" s="33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27">
        <v>2252</v>
      </c>
      <c r="M123" s="10">
        <v>22</v>
      </c>
      <c r="N123" s="10">
        <v>52</v>
      </c>
      <c r="O123" s="32">
        <f t="shared" si="4"/>
        <v>1372</v>
      </c>
      <c r="P123" s="33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27">
        <v>2250</v>
      </c>
      <c r="M124" s="10">
        <v>22</v>
      </c>
      <c r="N124" s="10">
        <v>50</v>
      </c>
      <c r="O124" s="32">
        <f t="shared" si="4"/>
        <v>1370</v>
      </c>
      <c r="P124" s="33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27">
        <v>2248</v>
      </c>
      <c r="M125" s="10">
        <v>22</v>
      </c>
      <c r="N125" s="10">
        <v>48</v>
      </c>
      <c r="O125" s="32">
        <f t="shared" si="4"/>
        <v>1368</v>
      </c>
      <c r="P125" s="33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27">
        <v>2245</v>
      </c>
      <c r="M126" s="10">
        <v>22</v>
      </c>
      <c r="N126" s="10">
        <v>45</v>
      </c>
      <c r="O126" s="32">
        <f t="shared" si="4"/>
        <v>1365</v>
      </c>
      <c r="P126" s="33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27">
        <v>2242</v>
      </c>
      <c r="M127" s="10">
        <v>22</v>
      </c>
      <c r="N127" s="10">
        <v>42</v>
      </c>
      <c r="O127" s="32">
        <f t="shared" si="4"/>
        <v>1362</v>
      </c>
      <c r="P127" s="33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27">
        <v>2230</v>
      </c>
      <c r="M128" s="10">
        <v>22</v>
      </c>
      <c r="N128" s="10">
        <v>30</v>
      </c>
      <c r="O128" s="32">
        <f t="shared" si="4"/>
        <v>1350</v>
      </c>
      <c r="P128" s="33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27">
        <v>2230</v>
      </c>
      <c r="M129" s="10">
        <v>22</v>
      </c>
      <c r="N129" s="10">
        <v>30</v>
      </c>
      <c r="O129" s="32">
        <f t="shared" si="4"/>
        <v>1350</v>
      </c>
      <c r="P129" s="33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27">
        <v>2212</v>
      </c>
      <c r="M130" s="10">
        <v>22</v>
      </c>
      <c r="N130" s="10">
        <v>12</v>
      </c>
      <c r="O130" s="32">
        <f t="shared" ref="O130:O193" si="7">(M130*60)+N130</f>
        <v>1332</v>
      </c>
      <c r="P130" s="33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27">
        <v>2210</v>
      </c>
      <c r="M131" s="10">
        <v>22</v>
      </c>
      <c r="N131" s="10">
        <v>10</v>
      </c>
      <c r="O131" s="32">
        <f t="shared" si="7"/>
        <v>1330</v>
      </c>
      <c r="P131" s="33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27">
        <v>2152</v>
      </c>
      <c r="M132" s="10">
        <v>21</v>
      </c>
      <c r="N132" s="10">
        <v>52</v>
      </c>
      <c r="O132" s="32">
        <f t="shared" si="7"/>
        <v>1312</v>
      </c>
      <c r="P132" s="33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27">
        <v>2148</v>
      </c>
      <c r="M133" s="10">
        <v>21</v>
      </c>
      <c r="N133" s="10">
        <v>48</v>
      </c>
      <c r="O133" s="32">
        <f t="shared" si="7"/>
        <v>1308</v>
      </c>
      <c r="P133" s="33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27">
        <v>2148</v>
      </c>
      <c r="M134" s="10">
        <v>21</v>
      </c>
      <c r="N134" s="10">
        <v>48</v>
      </c>
      <c r="O134" s="32">
        <f t="shared" si="7"/>
        <v>1308</v>
      </c>
      <c r="P134" s="33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27">
        <v>2140</v>
      </c>
      <c r="M135" s="10">
        <v>21</v>
      </c>
      <c r="N135" s="10">
        <v>40</v>
      </c>
      <c r="O135" s="32">
        <f t="shared" si="7"/>
        <v>1300</v>
      </c>
      <c r="P135" s="33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27">
        <v>2130</v>
      </c>
      <c r="M136" s="10">
        <v>21</v>
      </c>
      <c r="N136" s="10">
        <v>30</v>
      </c>
      <c r="O136" s="32">
        <f t="shared" si="7"/>
        <v>1290</v>
      </c>
      <c r="P136" s="33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27">
        <v>2130</v>
      </c>
      <c r="M137" s="10">
        <v>21</v>
      </c>
      <c r="N137" s="10">
        <v>30</v>
      </c>
      <c r="O137" s="32">
        <f t="shared" si="7"/>
        <v>1290</v>
      </c>
      <c r="P137" s="33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27">
        <v>2118</v>
      </c>
      <c r="M138" s="10">
        <v>21</v>
      </c>
      <c r="N138" s="10">
        <v>18</v>
      </c>
      <c r="O138" s="32">
        <f t="shared" si="7"/>
        <v>1278</v>
      </c>
      <c r="P138" s="33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27">
        <v>2100</v>
      </c>
      <c r="M139" s="10">
        <v>21</v>
      </c>
      <c r="N139" s="10">
        <v>0</v>
      </c>
      <c r="O139" s="32">
        <f t="shared" si="7"/>
        <v>1260</v>
      </c>
      <c r="P139" s="33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27">
        <v>2063</v>
      </c>
      <c r="M140" s="10">
        <v>20</v>
      </c>
      <c r="N140" s="10">
        <v>63</v>
      </c>
      <c r="O140" s="32">
        <f t="shared" si="7"/>
        <v>1263</v>
      </c>
      <c r="P140" s="33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27">
        <v>2030</v>
      </c>
      <c r="M141" s="10">
        <v>20</v>
      </c>
      <c r="N141" s="10">
        <v>30</v>
      </c>
      <c r="O141" s="32">
        <f t="shared" si="7"/>
        <v>1230</v>
      </c>
      <c r="P141" s="33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27">
        <v>2020</v>
      </c>
      <c r="M142" s="10">
        <v>20</v>
      </c>
      <c r="N142" s="10">
        <v>20</v>
      </c>
      <c r="O142" s="32">
        <f t="shared" si="7"/>
        <v>1220</v>
      </c>
      <c r="P142" s="33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27">
        <v>2015</v>
      </c>
      <c r="M143" s="10">
        <v>20</v>
      </c>
      <c r="N143" s="10">
        <v>15</v>
      </c>
      <c r="O143" s="32">
        <f t="shared" si="7"/>
        <v>1215</v>
      </c>
      <c r="P143" s="33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27">
        <v>2010</v>
      </c>
      <c r="M144" s="10">
        <v>20</v>
      </c>
      <c r="N144" s="10">
        <v>10</v>
      </c>
      <c r="O144" s="32">
        <f t="shared" si="7"/>
        <v>1210</v>
      </c>
      <c r="P144" s="33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27">
        <v>2000</v>
      </c>
      <c r="M145" s="10">
        <v>20</v>
      </c>
      <c r="N145" s="10">
        <v>0</v>
      </c>
      <c r="O145" s="32">
        <f t="shared" si="7"/>
        <v>1200</v>
      </c>
      <c r="P145" s="33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27">
        <v>1936</v>
      </c>
      <c r="M146" s="10">
        <v>19</v>
      </c>
      <c r="N146" s="10">
        <v>36</v>
      </c>
      <c r="O146" s="32">
        <f t="shared" si="7"/>
        <v>1176</v>
      </c>
      <c r="P146" s="33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27">
        <v>1930</v>
      </c>
      <c r="M147" s="10">
        <v>19</v>
      </c>
      <c r="N147" s="10">
        <v>30</v>
      </c>
      <c r="O147" s="32">
        <f t="shared" si="7"/>
        <v>1170</v>
      </c>
      <c r="P147" s="33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27">
        <v>1904</v>
      </c>
      <c r="M148" s="10">
        <v>19</v>
      </c>
      <c r="N148" s="10">
        <v>4</v>
      </c>
      <c r="O148" s="32">
        <f t="shared" si="7"/>
        <v>1144</v>
      </c>
      <c r="P148" s="33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27">
        <v>1810</v>
      </c>
      <c r="M149" s="10">
        <v>18</v>
      </c>
      <c r="N149" s="10">
        <v>10</v>
      </c>
      <c r="O149" s="32">
        <f t="shared" si="7"/>
        <v>1090</v>
      </c>
      <c r="P149" s="33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27">
        <v>1755</v>
      </c>
      <c r="M150" s="10">
        <v>17</v>
      </c>
      <c r="N150" s="10">
        <v>55</v>
      </c>
      <c r="O150" s="32">
        <f t="shared" si="7"/>
        <v>1075</v>
      </c>
      <c r="P150" s="33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27">
        <v>1712</v>
      </c>
      <c r="M151" s="10">
        <v>17</v>
      </c>
      <c r="N151" s="10">
        <v>12</v>
      </c>
      <c r="O151" s="32">
        <f t="shared" si="7"/>
        <v>1032</v>
      </c>
      <c r="P151" s="33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27">
        <v>1710</v>
      </c>
      <c r="M152" s="10">
        <v>17</v>
      </c>
      <c r="N152" s="10">
        <v>10</v>
      </c>
      <c r="O152" s="32">
        <f t="shared" si="7"/>
        <v>1030</v>
      </c>
      <c r="P152" s="33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27">
        <v>1702</v>
      </c>
      <c r="M153" s="10">
        <v>17</v>
      </c>
      <c r="N153" s="10">
        <v>2</v>
      </c>
      <c r="O153" s="32">
        <f t="shared" si="7"/>
        <v>1022</v>
      </c>
      <c r="P153" s="33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27">
        <v>1654</v>
      </c>
      <c r="M154" s="10">
        <v>16</v>
      </c>
      <c r="N154" s="10">
        <v>54</v>
      </c>
      <c r="O154" s="32">
        <f t="shared" si="7"/>
        <v>1014</v>
      </c>
      <c r="P154" s="33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27">
        <v>1640</v>
      </c>
      <c r="M155" s="10">
        <v>16</v>
      </c>
      <c r="N155" s="10">
        <v>40</v>
      </c>
      <c r="O155" s="32">
        <f t="shared" si="7"/>
        <v>1000</v>
      </c>
      <c r="P155" s="33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27">
        <v>1622</v>
      </c>
      <c r="M156" s="10">
        <v>16</v>
      </c>
      <c r="N156" s="10">
        <v>22</v>
      </c>
      <c r="O156" s="32">
        <f t="shared" si="7"/>
        <v>982</v>
      </c>
      <c r="P156" s="33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27">
        <v>1612</v>
      </c>
      <c r="M157" s="10">
        <v>16</v>
      </c>
      <c r="N157" s="10">
        <v>12</v>
      </c>
      <c r="O157" s="32">
        <f t="shared" si="7"/>
        <v>972</v>
      </c>
      <c r="P157" s="33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27">
        <v>1600</v>
      </c>
      <c r="M158" s="10">
        <v>16</v>
      </c>
      <c r="N158" s="10">
        <v>0</v>
      </c>
      <c r="O158" s="32">
        <f t="shared" si="7"/>
        <v>960</v>
      </c>
      <c r="P158" s="33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27">
        <v>1530</v>
      </c>
      <c r="M159" s="10">
        <v>15</v>
      </c>
      <c r="N159" s="10">
        <v>30</v>
      </c>
      <c r="O159" s="32">
        <f t="shared" si="7"/>
        <v>930</v>
      </c>
      <c r="P159" s="33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27">
        <v>1530</v>
      </c>
      <c r="M160" s="10">
        <v>15</v>
      </c>
      <c r="N160" s="10">
        <v>30</v>
      </c>
      <c r="O160" s="32">
        <f t="shared" si="7"/>
        <v>930</v>
      </c>
      <c r="P160" s="33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27">
        <v>1530</v>
      </c>
      <c r="M161" s="10">
        <v>15</v>
      </c>
      <c r="N161" s="10">
        <v>30</v>
      </c>
      <c r="O161" s="32">
        <f t="shared" si="7"/>
        <v>930</v>
      </c>
      <c r="P161" s="33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27">
        <v>1524</v>
      </c>
      <c r="M162" s="10">
        <v>15</v>
      </c>
      <c r="N162" s="10">
        <v>24</v>
      </c>
      <c r="O162" s="32">
        <f t="shared" si="7"/>
        <v>924</v>
      </c>
      <c r="P162" s="33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27">
        <v>1520</v>
      </c>
      <c r="M163" s="10">
        <v>15</v>
      </c>
      <c r="N163" s="10">
        <v>20</v>
      </c>
      <c r="O163" s="32">
        <f t="shared" si="7"/>
        <v>920</v>
      </c>
      <c r="P163" s="33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27">
        <v>1446</v>
      </c>
      <c r="M164" s="10">
        <v>14</v>
      </c>
      <c r="N164" s="10">
        <v>46</v>
      </c>
      <c r="O164" s="32">
        <f t="shared" si="7"/>
        <v>886</v>
      </c>
      <c r="P164" s="33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27">
        <v>1430</v>
      </c>
      <c r="M165" s="10">
        <v>14</v>
      </c>
      <c r="N165" s="10">
        <v>30</v>
      </c>
      <c r="O165" s="32">
        <f t="shared" si="7"/>
        <v>870</v>
      </c>
      <c r="P165" s="33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27">
        <v>1430</v>
      </c>
      <c r="M166" s="10">
        <v>14</v>
      </c>
      <c r="N166" s="10">
        <v>30</v>
      </c>
      <c r="O166" s="32">
        <f t="shared" si="7"/>
        <v>870</v>
      </c>
      <c r="P166" s="33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27">
        <v>1420</v>
      </c>
      <c r="M167" s="10">
        <v>14</v>
      </c>
      <c r="N167" s="10">
        <v>20</v>
      </c>
      <c r="O167" s="32">
        <f t="shared" si="7"/>
        <v>860</v>
      </c>
      <c r="P167" s="33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27">
        <v>1406</v>
      </c>
      <c r="M168" s="10">
        <v>14</v>
      </c>
      <c r="N168" s="10">
        <v>6</v>
      </c>
      <c r="O168" s="32">
        <f t="shared" si="7"/>
        <v>846</v>
      </c>
      <c r="P168" s="33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27">
        <v>1400</v>
      </c>
      <c r="M169" s="10">
        <v>14</v>
      </c>
      <c r="N169" s="10">
        <v>0</v>
      </c>
      <c r="O169" s="32">
        <f t="shared" si="7"/>
        <v>840</v>
      </c>
      <c r="P169" s="33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27">
        <v>1330</v>
      </c>
      <c r="M170" s="10">
        <v>13</v>
      </c>
      <c r="N170" s="10">
        <v>30</v>
      </c>
      <c r="O170" s="32">
        <f t="shared" si="7"/>
        <v>810</v>
      </c>
      <c r="P170" s="33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27">
        <v>1307</v>
      </c>
      <c r="M171" s="10">
        <v>13</v>
      </c>
      <c r="N171" s="10">
        <v>7</v>
      </c>
      <c r="O171" s="32">
        <f t="shared" si="7"/>
        <v>787</v>
      </c>
      <c r="P171" s="33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27">
        <v>1242</v>
      </c>
      <c r="M172" s="10">
        <v>12</v>
      </c>
      <c r="N172" s="10">
        <v>42</v>
      </c>
      <c r="O172" s="32">
        <f t="shared" si="7"/>
        <v>762</v>
      </c>
      <c r="P172" s="33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27">
        <v>1240</v>
      </c>
      <c r="M173" s="10">
        <v>12</v>
      </c>
      <c r="N173" s="10">
        <v>40</v>
      </c>
      <c r="O173" s="32">
        <f t="shared" si="7"/>
        <v>760</v>
      </c>
      <c r="P173" s="33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27">
        <v>1230</v>
      </c>
      <c r="M174" s="10">
        <v>12</v>
      </c>
      <c r="N174" s="10">
        <v>30</v>
      </c>
      <c r="O174" s="32">
        <f t="shared" si="7"/>
        <v>750</v>
      </c>
      <c r="P174" s="33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27">
        <v>1230</v>
      </c>
      <c r="M175" s="10">
        <v>12</v>
      </c>
      <c r="N175" s="10">
        <v>30</v>
      </c>
      <c r="O175" s="32">
        <f t="shared" si="7"/>
        <v>750</v>
      </c>
      <c r="P175" s="33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27">
        <v>1230</v>
      </c>
      <c r="M176" s="10">
        <v>12</v>
      </c>
      <c r="N176" s="10">
        <v>30</v>
      </c>
      <c r="O176" s="32">
        <f t="shared" si="7"/>
        <v>750</v>
      </c>
      <c r="P176" s="33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27">
        <v>1230</v>
      </c>
      <c r="M177" s="10">
        <v>12</v>
      </c>
      <c r="N177" s="10">
        <v>30</v>
      </c>
      <c r="O177" s="32">
        <f t="shared" si="7"/>
        <v>750</v>
      </c>
      <c r="P177" s="33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27">
        <v>1220</v>
      </c>
      <c r="M178" s="10">
        <v>12</v>
      </c>
      <c r="N178" s="10">
        <v>20</v>
      </c>
      <c r="O178" s="32">
        <f t="shared" si="7"/>
        <v>740</v>
      </c>
      <c r="P178" s="33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27">
        <v>1193</v>
      </c>
      <c r="M179" s="10">
        <v>11</v>
      </c>
      <c r="N179" s="10">
        <v>93</v>
      </c>
      <c r="O179" s="32">
        <f t="shared" si="7"/>
        <v>753</v>
      </c>
      <c r="P179" s="33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27">
        <v>1140</v>
      </c>
      <c r="M180" s="10">
        <v>11</v>
      </c>
      <c r="N180" s="10">
        <v>40</v>
      </c>
      <c r="O180" s="32">
        <f t="shared" si="7"/>
        <v>700</v>
      </c>
      <c r="P180" s="33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27">
        <v>1130</v>
      </c>
      <c r="M181" s="10">
        <v>11</v>
      </c>
      <c r="N181" s="10">
        <v>30</v>
      </c>
      <c r="O181" s="32">
        <f t="shared" si="7"/>
        <v>690</v>
      </c>
      <c r="P181" s="33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27">
        <v>1130</v>
      </c>
      <c r="M182" s="10">
        <v>11</v>
      </c>
      <c r="N182" s="10">
        <v>30</v>
      </c>
      <c r="O182" s="32">
        <f t="shared" si="7"/>
        <v>690</v>
      </c>
      <c r="P182" s="33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27">
        <v>1118</v>
      </c>
      <c r="M183" s="10">
        <v>11</v>
      </c>
      <c r="N183" s="10">
        <v>18</v>
      </c>
      <c r="O183" s="32">
        <f t="shared" si="7"/>
        <v>678</v>
      </c>
      <c r="P183" s="33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27">
        <v>1106</v>
      </c>
      <c r="M184" s="10">
        <v>11</v>
      </c>
      <c r="N184" s="10">
        <v>6</v>
      </c>
      <c r="O184" s="32">
        <f t="shared" si="7"/>
        <v>666</v>
      </c>
      <c r="P184" s="33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27">
        <v>1030</v>
      </c>
      <c r="M185" s="10">
        <v>10</v>
      </c>
      <c r="N185" s="10">
        <v>30</v>
      </c>
      <c r="O185" s="32">
        <f t="shared" si="7"/>
        <v>630</v>
      </c>
      <c r="P185" s="33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27">
        <v>1030</v>
      </c>
      <c r="M186" s="10">
        <v>10</v>
      </c>
      <c r="N186" s="10">
        <v>30</v>
      </c>
      <c r="O186" s="32">
        <f t="shared" si="7"/>
        <v>630</v>
      </c>
      <c r="P186" s="33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27">
        <v>1018</v>
      </c>
      <c r="M187" s="10">
        <v>10</v>
      </c>
      <c r="N187" s="10">
        <v>18</v>
      </c>
      <c r="O187" s="32">
        <f t="shared" si="7"/>
        <v>618</v>
      </c>
      <c r="P187" s="33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27">
        <v>1012</v>
      </c>
      <c r="M188" s="10">
        <v>10</v>
      </c>
      <c r="N188" s="10">
        <v>12</v>
      </c>
      <c r="O188" s="32">
        <f t="shared" si="7"/>
        <v>612</v>
      </c>
      <c r="P188" s="33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27">
        <v>930</v>
      </c>
      <c r="M189" s="10">
        <v>93</v>
      </c>
      <c r="N189" s="10">
        <v>0</v>
      </c>
      <c r="O189" s="32">
        <f t="shared" si="7"/>
        <v>5580</v>
      </c>
      <c r="P189" s="33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27">
        <v>912</v>
      </c>
      <c r="M190" s="10">
        <v>91</v>
      </c>
      <c r="N190" s="10">
        <v>2</v>
      </c>
      <c r="O190" s="32">
        <f t="shared" si="7"/>
        <v>5462</v>
      </c>
      <c r="P190" s="33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27">
        <v>900</v>
      </c>
      <c r="M191" s="10">
        <v>90</v>
      </c>
      <c r="N191" s="10">
        <v>0</v>
      </c>
      <c r="O191" s="32">
        <f t="shared" si="7"/>
        <v>5400</v>
      </c>
      <c r="P191" s="33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27">
        <v>900</v>
      </c>
      <c r="M192" s="10">
        <v>90</v>
      </c>
      <c r="N192" s="10">
        <v>0</v>
      </c>
      <c r="O192" s="32">
        <f t="shared" si="7"/>
        <v>5400</v>
      </c>
      <c r="P192" s="33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27">
        <v>900</v>
      </c>
      <c r="M193" s="10">
        <v>90</v>
      </c>
      <c r="N193" s="10">
        <v>0</v>
      </c>
      <c r="O193" s="32">
        <f t="shared" si="7"/>
        <v>5400</v>
      </c>
      <c r="P193" s="33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27">
        <v>850</v>
      </c>
      <c r="M194" s="10">
        <v>85</v>
      </c>
      <c r="N194" s="10">
        <v>0</v>
      </c>
      <c r="O194" s="32">
        <f t="shared" ref="O194:O257" si="10">(M194*60)+N194</f>
        <v>5100</v>
      </c>
      <c r="P194" s="33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27">
        <v>840</v>
      </c>
      <c r="M195" s="10">
        <v>84</v>
      </c>
      <c r="N195" s="10">
        <v>0</v>
      </c>
      <c r="O195" s="32">
        <f t="shared" si="10"/>
        <v>5040</v>
      </c>
      <c r="P195" s="33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27">
        <v>835</v>
      </c>
      <c r="M196" s="10">
        <v>83</v>
      </c>
      <c r="N196" s="10">
        <v>5</v>
      </c>
      <c r="O196" s="32">
        <f t="shared" si="10"/>
        <v>4985</v>
      </c>
      <c r="P196" s="33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27">
        <v>830</v>
      </c>
      <c r="M197" s="10">
        <v>83</v>
      </c>
      <c r="N197" s="10">
        <v>0</v>
      </c>
      <c r="O197" s="32">
        <f t="shared" si="10"/>
        <v>4980</v>
      </c>
      <c r="P197" s="33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27">
        <v>830</v>
      </c>
      <c r="M198" s="10">
        <v>83</v>
      </c>
      <c r="N198" s="10">
        <v>0</v>
      </c>
      <c r="O198" s="32">
        <f t="shared" si="10"/>
        <v>4980</v>
      </c>
      <c r="P198" s="33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27">
        <v>830</v>
      </c>
      <c r="M199" s="10">
        <v>83</v>
      </c>
      <c r="N199" s="10">
        <v>0</v>
      </c>
      <c r="O199" s="32">
        <f t="shared" si="10"/>
        <v>4980</v>
      </c>
      <c r="P199" s="33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27">
        <v>830</v>
      </c>
      <c r="M200" s="10">
        <v>83</v>
      </c>
      <c r="N200" s="10">
        <v>0</v>
      </c>
      <c r="O200" s="32">
        <f t="shared" si="10"/>
        <v>4980</v>
      </c>
      <c r="P200" s="33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27">
        <v>800</v>
      </c>
      <c r="M201" s="10">
        <v>80</v>
      </c>
      <c r="N201" s="10">
        <v>0</v>
      </c>
      <c r="O201" s="32">
        <f t="shared" si="10"/>
        <v>4800</v>
      </c>
      <c r="P201" s="33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27">
        <v>800</v>
      </c>
      <c r="M202" s="10">
        <v>80</v>
      </c>
      <c r="N202" s="10">
        <v>0</v>
      </c>
      <c r="O202" s="32">
        <f t="shared" si="10"/>
        <v>4800</v>
      </c>
      <c r="P202" s="33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27">
        <v>800</v>
      </c>
      <c r="M203" s="10">
        <v>80</v>
      </c>
      <c r="N203" s="10">
        <v>0</v>
      </c>
      <c r="O203" s="32">
        <f t="shared" si="10"/>
        <v>4800</v>
      </c>
      <c r="P203" s="33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27">
        <v>760</v>
      </c>
      <c r="M204" s="10">
        <v>76</v>
      </c>
      <c r="N204" s="10">
        <v>0</v>
      </c>
      <c r="O204" s="32">
        <f t="shared" si="10"/>
        <v>4560</v>
      </c>
      <c r="P204" s="33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27">
        <v>750</v>
      </c>
      <c r="M205" s="10">
        <v>75</v>
      </c>
      <c r="N205" s="10">
        <v>0</v>
      </c>
      <c r="O205" s="32">
        <f t="shared" si="10"/>
        <v>4500</v>
      </c>
      <c r="P205" s="33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27">
        <v>750</v>
      </c>
      <c r="M206" s="10">
        <v>75</v>
      </c>
      <c r="N206" s="10">
        <v>0</v>
      </c>
      <c r="O206" s="32">
        <f t="shared" si="10"/>
        <v>4500</v>
      </c>
      <c r="P206" s="33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27">
        <v>748</v>
      </c>
      <c r="M207" s="10">
        <v>74</v>
      </c>
      <c r="N207" s="10">
        <v>8</v>
      </c>
      <c r="O207" s="32">
        <f t="shared" si="10"/>
        <v>4448</v>
      </c>
      <c r="P207" s="33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27">
        <v>742</v>
      </c>
      <c r="M208" s="10">
        <v>74</v>
      </c>
      <c r="N208" s="10">
        <v>2</v>
      </c>
      <c r="O208" s="32">
        <f t="shared" si="10"/>
        <v>4442</v>
      </c>
      <c r="P208" s="33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27">
        <v>730</v>
      </c>
      <c r="M209" s="10">
        <v>73</v>
      </c>
      <c r="N209" s="10">
        <v>0</v>
      </c>
      <c r="O209" s="32">
        <f t="shared" si="10"/>
        <v>4380</v>
      </c>
      <c r="P209" s="33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27">
        <v>730</v>
      </c>
      <c r="M210" s="10">
        <v>73</v>
      </c>
      <c r="N210" s="10">
        <v>0</v>
      </c>
      <c r="O210" s="32">
        <f t="shared" si="10"/>
        <v>4380</v>
      </c>
      <c r="P210" s="33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27">
        <v>730</v>
      </c>
      <c r="M211" s="10">
        <v>73</v>
      </c>
      <c r="N211" s="10">
        <v>0</v>
      </c>
      <c r="O211" s="32">
        <f t="shared" si="10"/>
        <v>4380</v>
      </c>
      <c r="P211" s="33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27">
        <v>730</v>
      </c>
      <c r="M212" s="10">
        <v>73</v>
      </c>
      <c r="N212" s="10">
        <v>0</v>
      </c>
      <c r="O212" s="32">
        <f t="shared" si="10"/>
        <v>4380</v>
      </c>
      <c r="P212" s="33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27">
        <v>723</v>
      </c>
      <c r="M213" s="10">
        <v>72</v>
      </c>
      <c r="N213" s="10">
        <v>3</v>
      </c>
      <c r="O213" s="32">
        <f t="shared" si="10"/>
        <v>4323</v>
      </c>
      <c r="P213" s="33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27">
        <v>700</v>
      </c>
      <c r="M214" s="10">
        <v>70</v>
      </c>
      <c r="N214" s="10">
        <v>0</v>
      </c>
      <c r="O214" s="32">
        <f t="shared" si="10"/>
        <v>4200</v>
      </c>
      <c r="P214" s="33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27">
        <v>650</v>
      </c>
      <c r="M215" s="10">
        <v>65</v>
      </c>
      <c r="N215" s="10">
        <v>0</v>
      </c>
      <c r="O215" s="32">
        <f t="shared" si="10"/>
        <v>3900</v>
      </c>
      <c r="P215" s="33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27">
        <v>636</v>
      </c>
      <c r="M216" s="10">
        <v>63</v>
      </c>
      <c r="N216" s="10">
        <v>6</v>
      </c>
      <c r="O216" s="32">
        <f t="shared" si="10"/>
        <v>3786</v>
      </c>
      <c r="P216" s="33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27">
        <v>630</v>
      </c>
      <c r="M217" s="10">
        <v>63</v>
      </c>
      <c r="N217" s="10">
        <v>0</v>
      </c>
      <c r="O217" s="32">
        <f t="shared" si="10"/>
        <v>3780</v>
      </c>
      <c r="P217" s="33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27">
        <v>630</v>
      </c>
      <c r="M218" s="10">
        <v>63</v>
      </c>
      <c r="N218" s="10">
        <v>0</v>
      </c>
      <c r="O218" s="32">
        <f t="shared" si="10"/>
        <v>3780</v>
      </c>
      <c r="P218" s="33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27">
        <v>620</v>
      </c>
      <c r="M219" s="10">
        <v>62</v>
      </c>
      <c r="N219" s="10">
        <v>0</v>
      </c>
      <c r="O219" s="32">
        <f t="shared" si="10"/>
        <v>3720</v>
      </c>
      <c r="P219" s="33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27">
        <v>600</v>
      </c>
      <c r="M220" s="10">
        <v>60</v>
      </c>
      <c r="N220" s="10">
        <v>0</v>
      </c>
      <c r="O220" s="32">
        <f t="shared" si="10"/>
        <v>3600</v>
      </c>
      <c r="P220" s="33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27">
        <v>600</v>
      </c>
      <c r="M221" s="10">
        <v>60</v>
      </c>
      <c r="N221" s="10">
        <v>0</v>
      </c>
      <c r="O221" s="32">
        <f t="shared" si="10"/>
        <v>3600</v>
      </c>
      <c r="P221" s="33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27">
        <v>600</v>
      </c>
      <c r="M222" s="10">
        <v>60</v>
      </c>
      <c r="N222" s="10">
        <v>0</v>
      </c>
      <c r="O222" s="32">
        <f t="shared" si="10"/>
        <v>3600</v>
      </c>
      <c r="P222" s="33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27">
        <v>600</v>
      </c>
      <c r="M223" s="10">
        <v>60</v>
      </c>
      <c r="N223" s="10">
        <v>0</v>
      </c>
      <c r="O223" s="32">
        <f t="shared" si="10"/>
        <v>3600</v>
      </c>
      <c r="P223" s="33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27">
        <v>600</v>
      </c>
      <c r="M224" s="10">
        <v>60</v>
      </c>
      <c r="N224" s="10">
        <v>0</v>
      </c>
      <c r="O224" s="32">
        <f t="shared" si="10"/>
        <v>3600</v>
      </c>
      <c r="P224" s="33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27">
        <v>550</v>
      </c>
      <c r="M225" s="10">
        <v>55</v>
      </c>
      <c r="N225" s="10">
        <v>0</v>
      </c>
      <c r="O225" s="32">
        <f t="shared" si="10"/>
        <v>3300</v>
      </c>
      <c r="P225" s="33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27">
        <v>542</v>
      </c>
      <c r="M226" s="10">
        <v>54</v>
      </c>
      <c r="N226" s="10">
        <v>2</v>
      </c>
      <c r="O226" s="32">
        <f t="shared" si="10"/>
        <v>3242</v>
      </c>
      <c r="P226" s="33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27">
        <v>542</v>
      </c>
      <c r="M227" s="10">
        <v>54</v>
      </c>
      <c r="N227" s="10">
        <v>2</v>
      </c>
      <c r="O227" s="32">
        <f t="shared" si="10"/>
        <v>3242</v>
      </c>
      <c r="P227" s="33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27">
        <v>530</v>
      </c>
      <c r="M228" s="10">
        <v>53</v>
      </c>
      <c r="N228" s="10">
        <v>0</v>
      </c>
      <c r="O228" s="32">
        <f t="shared" si="10"/>
        <v>3180</v>
      </c>
      <c r="P228" s="33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27">
        <v>530</v>
      </c>
      <c r="M229" s="10">
        <v>53</v>
      </c>
      <c r="N229" s="10">
        <v>0</v>
      </c>
      <c r="O229" s="32">
        <f t="shared" si="10"/>
        <v>3180</v>
      </c>
      <c r="P229" s="33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27">
        <v>530</v>
      </c>
      <c r="M230" s="10">
        <v>53</v>
      </c>
      <c r="N230" s="10">
        <v>0</v>
      </c>
      <c r="O230" s="32">
        <f t="shared" si="10"/>
        <v>3180</v>
      </c>
      <c r="P230" s="33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27">
        <v>530</v>
      </c>
      <c r="M231" s="10">
        <v>53</v>
      </c>
      <c r="N231" s="10">
        <v>0</v>
      </c>
      <c r="O231" s="32">
        <f t="shared" si="10"/>
        <v>3180</v>
      </c>
      <c r="P231" s="33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27">
        <v>528</v>
      </c>
      <c r="M232" s="10">
        <v>52</v>
      </c>
      <c r="N232" s="10">
        <v>8</v>
      </c>
      <c r="O232" s="32">
        <f t="shared" si="10"/>
        <v>3128</v>
      </c>
      <c r="P232" s="33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27">
        <v>518</v>
      </c>
      <c r="M233" s="10">
        <v>51</v>
      </c>
      <c r="N233" s="10">
        <v>8</v>
      </c>
      <c r="O233" s="32">
        <f t="shared" si="10"/>
        <v>3068</v>
      </c>
      <c r="P233" s="33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27">
        <v>506</v>
      </c>
      <c r="M234" s="10">
        <v>50</v>
      </c>
      <c r="N234" s="10">
        <v>6</v>
      </c>
      <c r="O234" s="32">
        <f t="shared" si="10"/>
        <v>3006</v>
      </c>
      <c r="P234" s="33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27">
        <v>506</v>
      </c>
      <c r="M235" s="10">
        <v>50</v>
      </c>
      <c r="N235" s="10">
        <v>6</v>
      </c>
      <c r="O235" s="32">
        <f t="shared" si="10"/>
        <v>3006</v>
      </c>
      <c r="P235" s="33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27">
        <v>506</v>
      </c>
      <c r="M236" s="10">
        <v>50</v>
      </c>
      <c r="N236" s="10">
        <v>6</v>
      </c>
      <c r="O236" s="32">
        <f t="shared" si="10"/>
        <v>3006</v>
      </c>
      <c r="P236" s="33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27">
        <v>500</v>
      </c>
      <c r="M237" s="10">
        <v>50</v>
      </c>
      <c r="N237" s="10">
        <v>0</v>
      </c>
      <c r="O237" s="32">
        <f t="shared" si="10"/>
        <v>3000</v>
      </c>
      <c r="P237" s="33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27">
        <v>500</v>
      </c>
      <c r="M238" s="10">
        <v>50</v>
      </c>
      <c r="N238" s="10">
        <v>0</v>
      </c>
      <c r="O238" s="32">
        <f t="shared" si="10"/>
        <v>3000</v>
      </c>
      <c r="P238" s="33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27">
        <v>500</v>
      </c>
      <c r="M239" s="10">
        <v>50</v>
      </c>
      <c r="N239" s="10">
        <v>0</v>
      </c>
      <c r="O239" s="32">
        <f t="shared" si="10"/>
        <v>3000</v>
      </c>
      <c r="P239" s="33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27">
        <v>500</v>
      </c>
      <c r="M240" s="10">
        <v>50</v>
      </c>
      <c r="N240" s="10">
        <v>0</v>
      </c>
      <c r="O240" s="32">
        <f t="shared" si="10"/>
        <v>3000</v>
      </c>
      <c r="P240" s="33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27">
        <v>500</v>
      </c>
      <c r="M241" s="10">
        <v>50</v>
      </c>
      <c r="N241" s="10">
        <v>0</v>
      </c>
      <c r="O241" s="32">
        <f t="shared" si="10"/>
        <v>3000</v>
      </c>
      <c r="P241" s="33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27">
        <v>500</v>
      </c>
      <c r="M242" s="10">
        <v>50</v>
      </c>
      <c r="N242" s="10">
        <v>0</v>
      </c>
      <c r="O242" s="32">
        <f t="shared" si="10"/>
        <v>3000</v>
      </c>
      <c r="P242" s="33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27">
        <v>500</v>
      </c>
      <c r="M243" s="10">
        <v>50</v>
      </c>
      <c r="N243" s="10">
        <v>0</v>
      </c>
      <c r="O243" s="32">
        <f t="shared" si="10"/>
        <v>3000</v>
      </c>
      <c r="P243" s="33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27">
        <v>500</v>
      </c>
      <c r="M244" s="10">
        <v>50</v>
      </c>
      <c r="N244" s="10">
        <v>0</v>
      </c>
      <c r="O244" s="32">
        <f t="shared" si="10"/>
        <v>3000</v>
      </c>
      <c r="P244" s="33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27">
        <v>500</v>
      </c>
      <c r="M245" s="10">
        <v>50</v>
      </c>
      <c r="N245" s="10">
        <v>0</v>
      </c>
      <c r="O245" s="32">
        <f t="shared" si="10"/>
        <v>3000</v>
      </c>
      <c r="P245" s="33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27">
        <v>450</v>
      </c>
      <c r="M246" s="10">
        <v>45</v>
      </c>
      <c r="N246" s="10">
        <v>0</v>
      </c>
      <c r="O246" s="32">
        <f t="shared" si="10"/>
        <v>2700</v>
      </c>
      <c r="P246" s="33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27">
        <v>448</v>
      </c>
      <c r="M247" s="10">
        <v>44</v>
      </c>
      <c r="N247" s="10">
        <v>8</v>
      </c>
      <c r="O247" s="32">
        <f t="shared" si="10"/>
        <v>2648</v>
      </c>
      <c r="P247" s="33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27">
        <v>430</v>
      </c>
      <c r="M248" s="10">
        <v>43</v>
      </c>
      <c r="N248" s="10">
        <v>0</v>
      </c>
      <c r="O248" s="32">
        <f t="shared" si="10"/>
        <v>2580</v>
      </c>
      <c r="P248" s="33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27">
        <v>430</v>
      </c>
      <c r="M249" s="10">
        <v>43</v>
      </c>
      <c r="N249" s="10">
        <v>0</v>
      </c>
      <c r="O249" s="32">
        <f t="shared" si="10"/>
        <v>2580</v>
      </c>
      <c r="P249" s="33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27">
        <v>430</v>
      </c>
      <c r="M250" s="10">
        <v>43</v>
      </c>
      <c r="N250" s="10">
        <v>0</v>
      </c>
      <c r="O250" s="32">
        <f t="shared" si="10"/>
        <v>2580</v>
      </c>
      <c r="P250" s="33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27">
        <v>430</v>
      </c>
      <c r="M251" s="10">
        <v>43</v>
      </c>
      <c r="N251" s="10">
        <v>0</v>
      </c>
      <c r="O251" s="32">
        <f t="shared" si="10"/>
        <v>2580</v>
      </c>
      <c r="P251" s="33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27">
        <v>430</v>
      </c>
      <c r="M252" s="10">
        <v>43</v>
      </c>
      <c r="N252" s="10">
        <v>0</v>
      </c>
      <c r="O252" s="32">
        <f t="shared" si="10"/>
        <v>2580</v>
      </c>
      <c r="P252" s="33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27">
        <v>430</v>
      </c>
      <c r="M253" s="10">
        <v>43</v>
      </c>
      <c r="N253" s="10">
        <v>0</v>
      </c>
      <c r="O253" s="32">
        <f t="shared" si="10"/>
        <v>2580</v>
      </c>
      <c r="P253" s="33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27">
        <v>430</v>
      </c>
      <c r="M254" s="10">
        <v>43</v>
      </c>
      <c r="N254" s="10">
        <v>0</v>
      </c>
      <c r="O254" s="32">
        <f t="shared" si="10"/>
        <v>2580</v>
      </c>
      <c r="P254" s="33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27">
        <v>430</v>
      </c>
      <c r="M255" s="10">
        <v>43</v>
      </c>
      <c r="N255" s="10">
        <v>0</v>
      </c>
      <c r="O255" s="32">
        <f t="shared" si="10"/>
        <v>2580</v>
      </c>
      <c r="P255" s="33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27">
        <v>430</v>
      </c>
      <c r="M256" s="10">
        <v>43</v>
      </c>
      <c r="N256" s="10">
        <v>0</v>
      </c>
      <c r="O256" s="32">
        <f t="shared" si="10"/>
        <v>2580</v>
      </c>
      <c r="P256" s="33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27">
        <v>400</v>
      </c>
      <c r="M257" s="10">
        <v>40</v>
      </c>
      <c r="N257" s="10">
        <v>0</v>
      </c>
      <c r="O257" s="32">
        <f t="shared" si="10"/>
        <v>2400</v>
      </c>
      <c r="P257" s="33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27">
        <v>400</v>
      </c>
      <c r="M258" s="10">
        <v>40</v>
      </c>
      <c r="N258" s="10">
        <v>0</v>
      </c>
      <c r="O258" s="32">
        <f t="shared" ref="O258:O321" si="13">(M258*60)+N258</f>
        <v>2400</v>
      </c>
      <c r="P258" s="33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27">
        <v>400</v>
      </c>
      <c r="M259" s="10">
        <v>40</v>
      </c>
      <c r="N259" s="10">
        <v>0</v>
      </c>
      <c r="O259" s="32">
        <f t="shared" si="13"/>
        <v>2400</v>
      </c>
      <c r="P259" s="33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27">
        <v>400</v>
      </c>
      <c r="M260" s="10">
        <v>40</v>
      </c>
      <c r="N260" s="10">
        <v>0</v>
      </c>
      <c r="O260" s="32">
        <f t="shared" si="13"/>
        <v>2400</v>
      </c>
      <c r="P260" s="33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27">
        <v>400</v>
      </c>
      <c r="M261" s="10">
        <v>40</v>
      </c>
      <c r="N261" s="10">
        <v>0</v>
      </c>
      <c r="O261" s="32">
        <f t="shared" si="13"/>
        <v>2400</v>
      </c>
      <c r="P261" s="33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27">
        <v>400</v>
      </c>
      <c r="M262" s="10">
        <v>40</v>
      </c>
      <c r="N262" s="10">
        <v>0</v>
      </c>
      <c r="O262" s="32">
        <f t="shared" si="13"/>
        <v>2400</v>
      </c>
      <c r="P262" s="33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27">
        <v>400</v>
      </c>
      <c r="M263" s="10">
        <v>40</v>
      </c>
      <c r="N263" s="10">
        <v>0</v>
      </c>
      <c r="O263" s="32">
        <f t="shared" si="13"/>
        <v>2400</v>
      </c>
      <c r="P263" s="33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27">
        <v>400</v>
      </c>
      <c r="M264" s="10">
        <v>40</v>
      </c>
      <c r="N264" s="10">
        <v>0</v>
      </c>
      <c r="O264" s="32">
        <f t="shared" si="13"/>
        <v>2400</v>
      </c>
      <c r="P264" s="33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27">
        <v>400</v>
      </c>
      <c r="M265" s="10">
        <v>40</v>
      </c>
      <c r="N265" s="10">
        <v>0</v>
      </c>
      <c r="O265" s="32">
        <f t="shared" si="13"/>
        <v>2400</v>
      </c>
      <c r="P265" s="33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27">
        <v>400</v>
      </c>
      <c r="M266" s="10">
        <v>40</v>
      </c>
      <c r="N266" s="10">
        <v>0</v>
      </c>
      <c r="O266" s="32">
        <f t="shared" si="13"/>
        <v>2400</v>
      </c>
      <c r="P266" s="33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27">
        <v>354</v>
      </c>
      <c r="M267" s="10">
        <v>35</v>
      </c>
      <c r="N267" s="10">
        <v>4</v>
      </c>
      <c r="O267" s="32">
        <f t="shared" si="13"/>
        <v>2104</v>
      </c>
      <c r="P267" s="33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27">
        <v>348</v>
      </c>
      <c r="M268" s="10">
        <v>34</v>
      </c>
      <c r="N268" s="10">
        <v>8</v>
      </c>
      <c r="O268" s="32">
        <f t="shared" si="13"/>
        <v>2048</v>
      </c>
      <c r="P268" s="33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27">
        <v>348</v>
      </c>
      <c r="M269" s="10">
        <v>34</v>
      </c>
      <c r="N269" s="10">
        <v>8</v>
      </c>
      <c r="O269" s="32">
        <f t="shared" si="13"/>
        <v>2048</v>
      </c>
      <c r="P269" s="33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27">
        <v>335</v>
      </c>
      <c r="M270" s="10">
        <v>33</v>
      </c>
      <c r="N270" s="10">
        <v>5</v>
      </c>
      <c r="O270" s="32">
        <f t="shared" si="13"/>
        <v>1985</v>
      </c>
      <c r="P270" s="33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27">
        <v>330</v>
      </c>
      <c r="M271" s="10">
        <v>33</v>
      </c>
      <c r="N271" s="10">
        <v>0</v>
      </c>
      <c r="O271" s="32">
        <f t="shared" si="13"/>
        <v>1980</v>
      </c>
      <c r="P271" s="33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27">
        <v>330</v>
      </c>
      <c r="M272" s="10">
        <v>33</v>
      </c>
      <c r="N272" s="10">
        <v>0</v>
      </c>
      <c r="O272" s="32">
        <f t="shared" si="13"/>
        <v>1980</v>
      </c>
      <c r="P272" s="33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27">
        <v>330</v>
      </c>
      <c r="M273" s="10">
        <v>33</v>
      </c>
      <c r="N273" s="10">
        <v>0</v>
      </c>
      <c r="O273" s="32">
        <f t="shared" si="13"/>
        <v>1980</v>
      </c>
      <c r="P273" s="33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27">
        <v>330</v>
      </c>
      <c r="M274" s="10">
        <v>33</v>
      </c>
      <c r="N274" s="10">
        <v>0</v>
      </c>
      <c r="O274" s="32">
        <f t="shared" si="13"/>
        <v>1980</v>
      </c>
      <c r="P274" s="33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27">
        <v>330</v>
      </c>
      <c r="M275" s="10">
        <v>33</v>
      </c>
      <c r="N275" s="10">
        <v>0</v>
      </c>
      <c r="O275" s="32">
        <f t="shared" si="13"/>
        <v>1980</v>
      </c>
      <c r="P275" s="33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27">
        <v>330</v>
      </c>
      <c r="M276" s="10">
        <v>33</v>
      </c>
      <c r="N276" s="10">
        <v>0</v>
      </c>
      <c r="O276" s="32">
        <f t="shared" si="13"/>
        <v>1980</v>
      </c>
      <c r="P276" s="33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27">
        <v>330</v>
      </c>
      <c r="M277" s="10">
        <v>33</v>
      </c>
      <c r="N277" s="10">
        <v>0</v>
      </c>
      <c r="O277" s="32">
        <f t="shared" si="13"/>
        <v>1980</v>
      </c>
      <c r="P277" s="33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27">
        <v>330</v>
      </c>
      <c r="M278" s="10">
        <v>33</v>
      </c>
      <c r="N278" s="10">
        <v>0</v>
      </c>
      <c r="O278" s="32">
        <f t="shared" si="13"/>
        <v>1980</v>
      </c>
      <c r="P278" s="33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27">
        <v>330</v>
      </c>
      <c r="M279" s="10">
        <v>33</v>
      </c>
      <c r="N279" s="10">
        <v>0</v>
      </c>
      <c r="O279" s="32">
        <f t="shared" si="13"/>
        <v>1980</v>
      </c>
      <c r="P279" s="33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27">
        <v>330</v>
      </c>
      <c r="M280" s="10">
        <v>33</v>
      </c>
      <c r="N280" s="10">
        <v>0</v>
      </c>
      <c r="O280" s="32">
        <f t="shared" si="13"/>
        <v>1980</v>
      </c>
      <c r="P280" s="33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27">
        <v>330</v>
      </c>
      <c r="M281" s="10">
        <v>33</v>
      </c>
      <c r="N281" s="10">
        <v>0</v>
      </c>
      <c r="O281" s="32">
        <f t="shared" si="13"/>
        <v>1980</v>
      </c>
      <c r="P281" s="33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27">
        <v>304</v>
      </c>
      <c r="M282" s="10">
        <v>30</v>
      </c>
      <c r="N282" s="10">
        <v>4</v>
      </c>
      <c r="O282" s="32">
        <f t="shared" si="13"/>
        <v>1804</v>
      </c>
      <c r="P282" s="33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27">
        <v>300</v>
      </c>
      <c r="M283" s="10">
        <v>30</v>
      </c>
      <c r="N283" s="10">
        <v>0</v>
      </c>
      <c r="O283" s="32">
        <f t="shared" si="13"/>
        <v>1800</v>
      </c>
      <c r="P283" s="33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27">
        <v>300</v>
      </c>
      <c r="M284" s="10">
        <v>30</v>
      </c>
      <c r="N284" s="10">
        <v>0</v>
      </c>
      <c r="O284" s="32">
        <f t="shared" si="13"/>
        <v>1800</v>
      </c>
      <c r="P284" s="33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27">
        <v>300</v>
      </c>
      <c r="M285" s="10">
        <v>30</v>
      </c>
      <c r="N285" s="10">
        <v>0</v>
      </c>
      <c r="O285" s="32">
        <f t="shared" si="13"/>
        <v>1800</v>
      </c>
      <c r="P285" s="33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27">
        <v>300</v>
      </c>
      <c r="M286" s="10">
        <v>30</v>
      </c>
      <c r="N286" s="10">
        <v>0</v>
      </c>
      <c r="O286" s="32">
        <f t="shared" si="13"/>
        <v>1800</v>
      </c>
      <c r="P286" s="33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27">
        <v>300</v>
      </c>
      <c r="M287" s="10">
        <v>30</v>
      </c>
      <c r="N287" s="10">
        <v>0</v>
      </c>
      <c r="O287" s="32">
        <f t="shared" si="13"/>
        <v>1800</v>
      </c>
      <c r="P287" s="33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27">
        <v>300</v>
      </c>
      <c r="M288" s="10">
        <v>30</v>
      </c>
      <c r="N288" s="10">
        <v>0</v>
      </c>
      <c r="O288" s="32">
        <f t="shared" si="13"/>
        <v>1800</v>
      </c>
      <c r="P288" s="33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27">
        <v>300</v>
      </c>
      <c r="M289" s="10">
        <v>30</v>
      </c>
      <c r="N289" s="10">
        <v>0</v>
      </c>
      <c r="O289" s="32">
        <f t="shared" si="13"/>
        <v>1800</v>
      </c>
      <c r="P289" s="33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27">
        <v>300</v>
      </c>
      <c r="M290" s="10">
        <v>30</v>
      </c>
      <c r="N290" s="10">
        <v>0</v>
      </c>
      <c r="O290" s="32">
        <f t="shared" si="13"/>
        <v>1800</v>
      </c>
      <c r="P290" s="33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27">
        <v>300</v>
      </c>
      <c r="M291" s="10">
        <v>30</v>
      </c>
      <c r="N291" s="10">
        <v>0</v>
      </c>
      <c r="O291" s="32">
        <f t="shared" si="13"/>
        <v>1800</v>
      </c>
      <c r="P291" s="33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27">
        <v>300</v>
      </c>
      <c r="M292" s="10">
        <v>30</v>
      </c>
      <c r="N292" s="10">
        <v>0</v>
      </c>
      <c r="O292" s="32">
        <f t="shared" si="13"/>
        <v>1800</v>
      </c>
      <c r="P292" s="33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27">
        <v>300</v>
      </c>
      <c r="M293" s="10">
        <v>30</v>
      </c>
      <c r="N293" s="10">
        <v>0</v>
      </c>
      <c r="O293" s="32">
        <f t="shared" si="13"/>
        <v>1800</v>
      </c>
      <c r="P293" s="33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27">
        <v>300</v>
      </c>
      <c r="M294" s="10">
        <v>30</v>
      </c>
      <c r="N294" s="10">
        <v>0</v>
      </c>
      <c r="O294" s="32">
        <f t="shared" si="13"/>
        <v>1800</v>
      </c>
      <c r="P294" s="33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27">
        <v>300</v>
      </c>
      <c r="M295" s="10">
        <v>30</v>
      </c>
      <c r="N295" s="10">
        <v>0</v>
      </c>
      <c r="O295" s="32">
        <f t="shared" si="13"/>
        <v>1800</v>
      </c>
      <c r="P295" s="33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27">
        <v>300</v>
      </c>
      <c r="M296" s="10">
        <v>30</v>
      </c>
      <c r="N296" s="10">
        <v>0</v>
      </c>
      <c r="O296" s="32">
        <f t="shared" si="13"/>
        <v>1800</v>
      </c>
      <c r="P296" s="33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27">
        <v>300</v>
      </c>
      <c r="M297" s="10">
        <v>30</v>
      </c>
      <c r="N297" s="10">
        <v>0</v>
      </c>
      <c r="O297" s="32">
        <f t="shared" si="13"/>
        <v>1800</v>
      </c>
      <c r="P297" s="33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27">
        <v>300</v>
      </c>
      <c r="M298" s="10">
        <v>30</v>
      </c>
      <c r="N298" s="10">
        <v>0</v>
      </c>
      <c r="O298" s="32">
        <f t="shared" si="13"/>
        <v>1800</v>
      </c>
      <c r="P298" s="33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27">
        <v>236</v>
      </c>
      <c r="M299" s="10">
        <v>23</v>
      </c>
      <c r="N299" s="10">
        <v>6</v>
      </c>
      <c r="O299" s="32">
        <f t="shared" si="13"/>
        <v>1386</v>
      </c>
      <c r="P299" s="33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27">
        <v>230</v>
      </c>
      <c r="M300" s="10">
        <v>23</v>
      </c>
      <c r="N300" s="10">
        <v>0</v>
      </c>
      <c r="O300" s="32">
        <f t="shared" si="13"/>
        <v>1380</v>
      </c>
      <c r="P300" s="33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27">
        <v>230</v>
      </c>
      <c r="M301" s="10">
        <v>23</v>
      </c>
      <c r="N301" s="10">
        <v>0</v>
      </c>
      <c r="O301" s="32">
        <f t="shared" si="13"/>
        <v>1380</v>
      </c>
      <c r="P301" s="33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27">
        <v>230</v>
      </c>
      <c r="M302" s="10">
        <v>23</v>
      </c>
      <c r="N302" s="10">
        <v>0</v>
      </c>
      <c r="O302" s="32">
        <f t="shared" si="13"/>
        <v>1380</v>
      </c>
      <c r="P302" s="33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27">
        <v>230</v>
      </c>
      <c r="M303" s="10">
        <v>23</v>
      </c>
      <c r="N303" s="10">
        <v>0</v>
      </c>
      <c r="O303" s="32">
        <f t="shared" si="13"/>
        <v>1380</v>
      </c>
      <c r="P303" s="33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27">
        <v>230</v>
      </c>
      <c r="M304" s="10">
        <v>23</v>
      </c>
      <c r="N304" s="10">
        <v>0</v>
      </c>
      <c r="O304" s="32">
        <f t="shared" si="13"/>
        <v>1380</v>
      </c>
      <c r="P304" s="33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27">
        <v>230</v>
      </c>
      <c r="M305" s="10">
        <v>23</v>
      </c>
      <c r="N305" s="10">
        <v>0</v>
      </c>
      <c r="O305" s="32">
        <f t="shared" si="13"/>
        <v>1380</v>
      </c>
      <c r="P305" s="33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27">
        <v>230</v>
      </c>
      <c r="M306" s="10">
        <v>23</v>
      </c>
      <c r="N306" s="10">
        <v>0</v>
      </c>
      <c r="O306" s="32">
        <f t="shared" si="13"/>
        <v>1380</v>
      </c>
      <c r="P306" s="33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27">
        <v>230</v>
      </c>
      <c r="M307" s="10">
        <v>23</v>
      </c>
      <c r="N307" s="10">
        <v>0</v>
      </c>
      <c r="O307" s="32">
        <f t="shared" si="13"/>
        <v>1380</v>
      </c>
      <c r="P307" s="33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27">
        <v>230</v>
      </c>
      <c r="M308" s="10">
        <v>23</v>
      </c>
      <c r="N308" s="10">
        <v>0</v>
      </c>
      <c r="O308" s="32">
        <f t="shared" si="13"/>
        <v>1380</v>
      </c>
      <c r="P308" s="33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27">
        <v>230</v>
      </c>
      <c r="M309" s="10">
        <v>23</v>
      </c>
      <c r="N309" s="10">
        <v>0</v>
      </c>
      <c r="O309" s="32">
        <f t="shared" si="13"/>
        <v>1380</v>
      </c>
      <c r="P309" s="33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27">
        <v>230</v>
      </c>
      <c r="M310" s="10">
        <v>23</v>
      </c>
      <c r="N310" s="10">
        <v>0</v>
      </c>
      <c r="O310" s="32">
        <f t="shared" si="13"/>
        <v>1380</v>
      </c>
      <c r="P310" s="33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27">
        <v>230</v>
      </c>
      <c r="M311" s="10">
        <v>23</v>
      </c>
      <c r="N311" s="10">
        <v>0</v>
      </c>
      <c r="O311" s="32">
        <f t="shared" si="13"/>
        <v>1380</v>
      </c>
      <c r="P311" s="33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27">
        <v>230</v>
      </c>
      <c r="M312" s="10">
        <v>23</v>
      </c>
      <c r="N312" s="10">
        <v>0</v>
      </c>
      <c r="O312" s="32">
        <f t="shared" si="13"/>
        <v>1380</v>
      </c>
      <c r="P312" s="33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27">
        <v>218</v>
      </c>
      <c r="M313" s="10">
        <v>21</v>
      </c>
      <c r="N313" s="10">
        <v>8</v>
      </c>
      <c r="O313" s="32">
        <f t="shared" si="13"/>
        <v>1268</v>
      </c>
      <c r="P313" s="33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27">
        <v>212</v>
      </c>
      <c r="M314" s="10">
        <v>21</v>
      </c>
      <c r="N314" s="10">
        <v>2</v>
      </c>
      <c r="O314" s="32">
        <f t="shared" si="13"/>
        <v>1262</v>
      </c>
      <c r="P314" s="33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27">
        <v>210</v>
      </c>
      <c r="M315" s="10">
        <v>21</v>
      </c>
      <c r="N315" s="10">
        <v>0</v>
      </c>
      <c r="O315" s="32">
        <f t="shared" si="13"/>
        <v>1260</v>
      </c>
      <c r="P315" s="33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27">
        <v>201</v>
      </c>
      <c r="M316" s="10">
        <v>20</v>
      </c>
      <c r="N316" s="10">
        <v>1</v>
      </c>
      <c r="O316" s="32">
        <f t="shared" si="13"/>
        <v>1201</v>
      </c>
      <c r="P316" s="33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27">
        <v>200</v>
      </c>
      <c r="M317" s="10">
        <v>20</v>
      </c>
      <c r="N317" s="10">
        <v>0</v>
      </c>
      <c r="O317" s="32">
        <f t="shared" si="13"/>
        <v>1200</v>
      </c>
      <c r="P317" s="33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27">
        <v>200</v>
      </c>
      <c r="M318" s="10">
        <v>20</v>
      </c>
      <c r="N318" s="10">
        <v>0</v>
      </c>
      <c r="O318" s="32">
        <f t="shared" si="13"/>
        <v>1200</v>
      </c>
      <c r="P318" s="33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27">
        <v>200</v>
      </c>
      <c r="M319" s="10">
        <v>20</v>
      </c>
      <c r="N319" s="10">
        <v>0</v>
      </c>
      <c r="O319" s="32">
        <f t="shared" si="13"/>
        <v>1200</v>
      </c>
      <c r="P319" s="33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27">
        <v>200</v>
      </c>
      <c r="M320" s="10">
        <v>20</v>
      </c>
      <c r="N320" s="10">
        <v>0</v>
      </c>
      <c r="O320" s="32">
        <f t="shared" si="13"/>
        <v>1200</v>
      </c>
      <c r="P320" s="33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27">
        <v>200</v>
      </c>
      <c r="M321" s="10">
        <v>20</v>
      </c>
      <c r="N321" s="10">
        <v>0</v>
      </c>
      <c r="O321" s="32">
        <f t="shared" si="13"/>
        <v>1200</v>
      </c>
      <c r="P321" s="33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27">
        <v>200</v>
      </c>
      <c r="M322" s="10">
        <v>20</v>
      </c>
      <c r="N322" s="10">
        <v>0</v>
      </c>
      <c r="O322" s="32">
        <f t="shared" ref="O322:O385" si="16">(M322*60)+N322</f>
        <v>1200</v>
      </c>
      <c r="P322" s="33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27">
        <v>200</v>
      </c>
      <c r="M323" s="10">
        <v>20</v>
      </c>
      <c r="N323" s="10">
        <v>0</v>
      </c>
      <c r="O323" s="32">
        <f t="shared" si="16"/>
        <v>1200</v>
      </c>
      <c r="P323" s="33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27">
        <v>200</v>
      </c>
      <c r="M324" s="10">
        <v>20</v>
      </c>
      <c r="N324" s="10">
        <v>0</v>
      </c>
      <c r="O324" s="32">
        <f t="shared" si="16"/>
        <v>1200</v>
      </c>
      <c r="P324" s="33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27">
        <v>200</v>
      </c>
      <c r="M325" s="10">
        <v>20</v>
      </c>
      <c r="N325" s="10">
        <v>0</v>
      </c>
      <c r="O325" s="32">
        <f t="shared" si="16"/>
        <v>1200</v>
      </c>
      <c r="P325" s="33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27">
        <v>200</v>
      </c>
      <c r="M326" s="10">
        <v>20</v>
      </c>
      <c r="N326" s="10">
        <v>0</v>
      </c>
      <c r="O326" s="32">
        <f t="shared" si="16"/>
        <v>1200</v>
      </c>
      <c r="P326" s="33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27">
        <v>200</v>
      </c>
      <c r="M327" s="10">
        <v>20</v>
      </c>
      <c r="N327" s="10">
        <v>0</v>
      </c>
      <c r="O327" s="32">
        <f t="shared" si="16"/>
        <v>1200</v>
      </c>
      <c r="P327" s="33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27">
        <v>200</v>
      </c>
      <c r="M328" s="10">
        <v>20</v>
      </c>
      <c r="N328" s="10">
        <v>0</v>
      </c>
      <c r="O328" s="32">
        <f t="shared" si="16"/>
        <v>1200</v>
      </c>
      <c r="P328" s="33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27">
        <v>200</v>
      </c>
      <c r="M329" s="10">
        <v>20</v>
      </c>
      <c r="N329" s="10">
        <v>0</v>
      </c>
      <c r="O329" s="32">
        <f t="shared" si="16"/>
        <v>1200</v>
      </c>
      <c r="P329" s="33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27">
        <v>197</v>
      </c>
      <c r="M330" s="10">
        <v>19</v>
      </c>
      <c r="N330" s="10">
        <v>7</v>
      </c>
      <c r="O330" s="32">
        <f t="shared" si="16"/>
        <v>1147</v>
      </c>
      <c r="P330" s="33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27">
        <v>145</v>
      </c>
      <c r="M331" s="10">
        <v>14</v>
      </c>
      <c r="N331" s="10">
        <v>5</v>
      </c>
      <c r="O331" s="32">
        <f t="shared" si="16"/>
        <v>845</v>
      </c>
      <c r="P331" s="33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27">
        <v>140</v>
      </c>
      <c r="M332" s="10">
        <v>14</v>
      </c>
      <c r="N332" s="10">
        <v>0</v>
      </c>
      <c r="O332" s="32">
        <f t="shared" si="16"/>
        <v>840</v>
      </c>
      <c r="P332" s="33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27">
        <v>136</v>
      </c>
      <c r="M333" s="10">
        <v>13</v>
      </c>
      <c r="N333" s="10">
        <v>6</v>
      </c>
      <c r="O333" s="32">
        <f t="shared" si="16"/>
        <v>786</v>
      </c>
      <c r="P333" s="33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27">
        <v>130</v>
      </c>
      <c r="M334" s="10">
        <v>13</v>
      </c>
      <c r="N334" s="10">
        <v>0</v>
      </c>
      <c r="O334" s="32">
        <f t="shared" si="16"/>
        <v>780</v>
      </c>
      <c r="P334" s="33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27">
        <v>130</v>
      </c>
      <c r="M335" s="10">
        <v>13</v>
      </c>
      <c r="N335" s="10">
        <v>0</v>
      </c>
      <c r="O335" s="32">
        <f t="shared" si="16"/>
        <v>780</v>
      </c>
      <c r="P335" s="33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27">
        <v>130</v>
      </c>
      <c r="M336" s="10">
        <v>13</v>
      </c>
      <c r="N336" s="10">
        <v>0</v>
      </c>
      <c r="O336" s="32">
        <f t="shared" si="16"/>
        <v>780</v>
      </c>
      <c r="P336" s="33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27">
        <v>130</v>
      </c>
      <c r="M337" s="10">
        <v>13</v>
      </c>
      <c r="N337" s="10">
        <v>0</v>
      </c>
      <c r="O337" s="32">
        <f t="shared" si="16"/>
        <v>780</v>
      </c>
      <c r="P337" s="33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27">
        <v>130</v>
      </c>
      <c r="M338" s="10">
        <v>13</v>
      </c>
      <c r="N338" s="10">
        <v>0</v>
      </c>
      <c r="O338" s="32">
        <f t="shared" si="16"/>
        <v>780</v>
      </c>
      <c r="P338" s="33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27">
        <v>130</v>
      </c>
      <c r="M339" s="10">
        <v>13</v>
      </c>
      <c r="N339" s="10">
        <v>0</v>
      </c>
      <c r="O339" s="32">
        <f t="shared" si="16"/>
        <v>780</v>
      </c>
      <c r="P339" s="33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27">
        <v>130</v>
      </c>
      <c r="M340" s="10">
        <v>13</v>
      </c>
      <c r="N340" s="10">
        <v>0</v>
      </c>
      <c r="O340" s="32">
        <f t="shared" si="16"/>
        <v>780</v>
      </c>
      <c r="P340" s="33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27">
        <v>130</v>
      </c>
      <c r="M341" s="10">
        <v>13</v>
      </c>
      <c r="N341" s="10">
        <v>0</v>
      </c>
      <c r="O341" s="32">
        <f t="shared" si="16"/>
        <v>780</v>
      </c>
      <c r="P341" s="33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27">
        <v>130</v>
      </c>
      <c r="M342" s="10">
        <v>13</v>
      </c>
      <c r="N342" s="10">
        <v>0</v>
      </c>
      <c r="O342" s="32">
        <f t="shared" si="16"/>
        <v>780</v>
      </c>
      <c r="P342" s="33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27">
        <v>130</v>
      </c>
      <c r="M343" s="10">
        <v>13</v>
      </c>
      <c r="N343" s="10">
        <v>0</v>
      </c>
      <c r="O343" s="32">
        <f t="shared" si="16"/>
        <v>780</v>
      </c>
      <c r="P343" s="33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27">
        <v>130</v>
      </c>
      <c r="M344" s="10">
        <v>13</v>
      </c>
      <c r="N344" s="10">
        <v>0</v>
      </c>
      <c r="O344" s="32">
        <f t="shared" si="16"/>
        <v>780</v>
      </c>
      <c r="P344" s="33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27">
        <v>130</v>
      </c>
      <c r="M345" s="10">
        <v>13</v>
      </c>
      <c r="N345" s="10">
        <v>0</v>
      </c>
      <c r="O345" s="32">
        <f t="shared" si="16"/>
        <v>780</v>
      </c>
      <c r="P345" s="33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27">
        <v>130</v>
      </c>
      <c r="M346" s="10">
        <v>13</v>
      </c>
      <c r="N346" s="10">
        <v>0</v>
      </c>
      <c r="O346" s="32">
        <f t="shared" si="16"/>
        <v>780</v>
      </c>
      <c r="P346" s="33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27">
        <v>130</v>
      </c>
      <c r="M347" s="10">
        <v>13</v>
      </c>
      <c r="N347" s="10">
        <v>0</v>
      </c>
      <c r="O347" s="32">
        <f t="shared" si="16"/>
        <v>780</v>
      </c>
      <c r="P347" s="33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27">
        <v>100</v>
      </c>
      <c r="M348" s="10">
        <v>10</v>
      </c>
      <c r="N348" s="10">
        <v>0</v>
      </c>
      <c r="O348" s="32">
        <f t="shared" si="16"/>
        <v>600</v>
      </c>
      <c r="P348" s="33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27">
        <v>100</v>
      </c>
      <c r="M349" s="10">
        <v>10</v>
      </c>
      <c r="N349" s="10">
        <v>0</v>
      </c>
      <c r="O349" s="32">
        <f t="shared" si="16"/>
        <v>600</v>
      </c>
      <c r="P349" s="33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27">
        <v>100</v>
      </c>
      <c r="M350" s="10">
        <v>10</v>
      </c>
      <c r="N350" s="10">
        <v>0</v>
      </c>
      <c r="O350" s="32">
        <f t="shared" si="16"/>
        <v>600</v>
      </c>
      <c r="P350" s="33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27">
        <v>100</v>
      </c>
      <c r="M351" s="10">
        <v>10</v>
      </c>
      <c r="N351" s="10">
        <v>0</v>
      </c>
      <c r="O351" s="32">
        <f t="shared" si="16"/>
        <v>600</v>
      </c>
      <c r="P351" s="33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27">
        <v>100</v>
      </c>
      <c r="M352" s="10">
        <v>10</v>
      </c>
      <c r="N352" s="10">
        <v>0</v>
      </c>
      <c r="O352" s="32">
        <f t="shared" si="16"/>
        <v>600</v>
      </c>
      <c r="P352" s="33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27">
        <v>100</v>
      </c>
      <c r="M353" s="10">
        <v>10</v>
      </c>
      <c r="N353" s="10">
        <v>0</v>
      </c>
      <c r="O353" s="32">
        <f t="shared" si="16"/>
        <v>600</v>
      </c>
      <c r="P353" s="33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27">
        <v>100</v>
      </c>
      <c r="M354" s="10">
        <v>10</v>
      </c>
      <c r="N354" s="10">
        <v>0</v>
      </c>
      <c r="O354" s="32">
        <f t="shared" si="16"/>
        <v>600</v>
      </c>
      <c r="P354" s="33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27">
        <v>100</v>
      </c>
      <c r="M355" s="10">
        <v>10</v>
      </c>
      <c r="N355" s="10">
        <v>0</v>
      </c>
      <c r="O355" s="32">
        <f t="shared" si="16"/>
        <v>600</v>
      </c>
      <c r="P355" s="33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27">
        <v>100</v>
      </c>
      <c r="M356" s="10">
        <v>10</v>
      </c>
      <c r="N356" s="10">
        <v>0</v>
      </c>
      <c r="O356" s="32">
        <f t="shared" si="16"/>
        <v>600</v>
      </c>
      <c r="P356" s="33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27">
        <v>100</v>
      </c>
      <c r="M357" s="10">
        <v>10</v>
      </c>
      <c r="N357" s="10">
        <v>0</v>
      </c>
      <c r="O357" s="32">
        <f t="shared" si="16"/>
        <v>600</v>
      </c>
      <c r="P357" s="33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27">
        <v>100</v>
      </c>
      <c r="M358" s="10">
        <v>10</v>
      </c>
      <c r="N358" s="10">
        <v>0</v>
      </c>
      <c r="O358" s="32">
        <f t="shared" si="16"/>
        <v>600</v>
      </c>
      <c r="P358" s="33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27">
        <v>100</v>
      </c>
      <c r="M359" s="10">
        <v>10</v>
      </c>
      <c r="N359" s="10">
        <v>0</v>
      </c>
      <c r="O359" s="32">
        <f t="shared" si="16"/>
        <v>600</v>
      </c>
      <c r="P359" s="33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27">
        <v>100</v>
      </c>
      <c r="M360" s="10">
        <v>10</v>
      </c>
      <c r="N360" s="10">
        <v>0</v>
      </c>
      <c r="O360" s="32">
        <f t="shared" si="16"/>
        <v>600</v>
      </c>
      <c r="P360" s="33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27">
        <v>100</v>
      </c>
      <c r="M361" s="10">
        <v>10</v>
      </c>
      <c r="N361" s="10">
        <v>0</v>
      </c>
      <c r="O361" s="32">
        <f t="shared" si="16"/>
        <v>600</v>
      </c>
      <c r="P361" s="33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27">
        <v>100</v>
      </c>
      <c r="M362" s="10">
        <v>10</v>
      </c>
      <c r="N362" s="10">
        <v>0</v>
      </c>
      <c r="O362" s="32">
        <f t="shared" si="16"/>
        <v>600</v>
      </c>
      <c r="P362" s="33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27">
        <v>100</v>
      </c>
      <c r="M363" s="10">
        <v>10</v>
      </c>
      <c r="N363" s="10">
        <v>0</v>
      </c>
      <c r="O363" s="32">
        <f t="shared" si="16"/>
        <v>600</v>
      </c>
      <c r="P363" s="33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27">
        <v>100</v>
      </c>
      <c r="M364" s="10">
        <v>10</v>
      </c>
      <c r="N364" s="10">
        <v>0</v>
      </c>
      <c r="O364" s="32">
        <f t="shared" si="16"/>
        <v>600</v>
      </c>
      <c r="P364" s="33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27">
        <v>100</v>
      </c>
      <c r="M365" s="10">
        <v>10</v>
      </c>
      <c r="N365" s="10">
        <v>0</v>
      </c>
      <c r="O365" s="32">
        <f t="shared" si="16"/>
        <v>600</v>
      </c>
      <c r="P365" s="33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27">
        <v>100</v>
      </c>
      <c r="M366" s="10">
        <v>10</v>
      </c>
      <c r="N366" s="10">
        <v>0</v>
      </c>
      <c r="O366" s="32">
        <f t="shared" si="16"/>
        <v>600</v>
      </c>
      <c r="P366" s="33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27">
        <v>100</v>
      </c>
      <c r="M367" s="10">
        <v>10</v>
      </c>
      <c r="N367" s="10">
        <v>0</v>
      </c>
      <c r="O367" s="32">
        <f t="shared" si="16"/>
        <v>600</v>
      </c>
      <c r="P367" s="33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27">
        <v>100</v>
      </c>
      <c r="M368" s="10">
        <v>10</v>
      </c>
      <c r="N368" s="10">
        <v>0</v>
      </c>
      <c r="O368" s="32">
        <f t="shared" si="16"/>
        <v>600</v>
      </c>
      <c r="P368" s="33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27">
        <v>100</v>
      </c>
      <c r="M369" s="10">
        <v>10</v>
      </c>
      <c r="N369" s="10">
        <v>0</v>
      </c>
      <c r="O369" s="32">
        <f t="shared" si="16"/>
        <v>600</v>
      </c>
      <c r="P369" s="33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27">
        <v>100</v>
      </c>
      <c r="M370" s="10">
        <v>10</v>
      </c>
      <c r="N370" s="10">
        <v>0</v>
      </c>
      <c r="O370" s="32">
        <f t="shared" si="16"/>
        <v>600</v>
      </c>
      <c r="P370" s="33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27">
        <v>100</v>
      </c>
      <c r="M371" s="10">
        <v>10</v>
      </c>
      <c r="N371" s="10">
        <v>0</v>
      </c>
      <c r="O371" s="32">
        <f t="shared" si="16"/>
        <v>600</v>
      </c>
      <c r="P371" s="33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27">
        <v>100</v>
      </c>
      <c r="M372" s="10">
        <v>10</v>
      </c>
      <c r="N372" s="10">
        <v>0</v>
      </c>
      <c r="O372" s="32">
        <f t="shared" si="16"/>
        <v>600</v>
      </c>
      <c r="P372" s="33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27">
        <v>100</v>
      </c>
      <c r="M373" s="10">
        <v>10</v>
      </c>
      <c r="N373" s="10">
        <v>0</v>
      </c>
      <c r="O373" s="32">
        <f t="shared" si="16"/>
        <v>600</v>
      </c>
      <c r="P373" s="33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27">
        <v>100</v>
      </c>
      <c r="M374" s="10">
        <v>10</v>
      </c>
      <c r="N374" s="10">
        <v>0</v>
      </c>
      <c r="O374" s="32">
        <f t="shared" si="16"/>
        <v>600</v>
      </c>
      <c r="P374" s="33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27">
        <v>100</v>
      </c>
      <c r="M375" s="10">
        <v>10</v>
      </c>
      <c r="N375" s="10">
        <v>0</v>
      </c>
      <c r="O375" s="32">
        <f t="shared" si="16"/>
        <v>600</v>
      </c>
      <c r="P375" s="33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27">
        <v>100</v>
      </c>
      <c r="M376" s="10">
        <v>10</v>
      </c>
      <c r="N376" s="10">
        <v>0</v>
      </c>
      <c r="O376" s="32">
        <f t="shared" si="16"/>
        <v>600</v>
      </c>
      <c r="P376" s="33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27">
        <v>100</v>
      </c>
      <c r="M377" s="10">
        <v>10</v>
      </c>
      <c r="N377" s="10">
        <v>0</v>
      </c>
      <c r="O377" s="32">
        <f t="shared" si="16"/>
        <v>600</v>
      </c>
      <c r="P377" s="33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27">
        <v>100</v>
      </c>
      <c r="M378" s="10">
        <v>10</v>
      </c>
      <c r="N378" s="10">
        <v>0</v>
      </c>
      <c r="O378" s="32">
        <f t="shared" si="16"/>
        <v>600</v>
      </c>
      <c r="P378" s="33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27">
        <v>100</v>
      </c>
      <c r="M379" s="10">
        <v>10</v>
      </c>
      <c r="N379" s="10">
        <v>0</v>
      </c>
      <c r="O379" s="32">
        <f t="shared" si="16"/>
        <v>600</v>
      </c>
      <c r="P379" s="33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27">
        <v>87.3</v>
      </c>
      <c r="M380" s="10">
        <v>87</v>
      </c>
      <c r="N380" s="10">
        <v>0.3</v>
      </c>
      <c r="O380" s="32">
        <f t="shared" si="16"/>
        <v>5220.3</v>
      </c>
      <c r="P380" s="33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27">
        <v>78.8</v>
      </c>
      <c r="M381" s="10">
        <v>78</v>
      </c>
      <c r="N381" s="10">
        <v>0.8</v>
      </c>
      <c r="O381" s="32">
        <f t="shared" ref="O381" si="18">(M381*60)+N381</f>
        <v>4680.8</v>
      </c>
      <c r="P381" s="33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27">
        <v>75</v>
      </c>
      <c r="M382" s="10">
        <v>75</v>
      </c>
      <c r="O382" s="32">
        <f t="shared" si="16"/>
        <v>4500</v>
      </c>
      <c r="P382" s="33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27">
        <v>75</v>
      </c>
      <c r="M383" s="10">
        <v>75</v>
      </c>
      <c r="O383" s="32">
        <f t="shared" si="16"/>
        <v>4500</v>
      </c>
      <c r="P383" s="33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27">
        <v>75</v>
      </c>
      <c r="M384" s="10">
        <v>75</v>
      </c>
      <c r="O384" s="32">
        <f t="shared" si="16"/>
        <v>4500</v>
      </c>
      <c r="P384" s="33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27">
        <v>75</v>
      </c>
      <c r="M385" s="10">
        <v>75</v>
      </c>
      <c r="O385" s="32">
        <f t="shared" si="16"/>
        <v>4500</v>
      </c>
      <c r="P385" s="33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27">
        <v>74.599999999999994</v>
      </c>
      <c r="M386" s="10">
        <v>74</v>
      </c>
      <c r="N386" s="10">
        <v>0.6</v>
      </c>
      <c r="O386" s="32">
        <f t="shared" ref="O386:O449" si="20">(M386*60)+N386</f>
        <v>4440.6000000000004</v>
      </c>
      <c r="P386" s="33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27">
        <v>74</v>
      </c>
      <c r="M387" s="10">
        <v>74</v>
      </c>
      <c r="O387" s="32">
        <f t="shared" si="20"/>
        <v>4440</v>
      </c>
      <c r="P387" s="33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27">
        <v>74</v>
      </c>
      <c r="M388" s="10">
        <v>74</v>
      </c>
      <c r="O388" s="32">
        <f t="shared" si="20"/>
        <v>4440</v>
      </c>
      <c r="P388" s="33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27">
        <v>74</v>
      </c>
      <c r="M389" s="10">
        <v>74</v>
      </c>
      <c r="O389" s="32">
        <f t="shared" si="20"/>
        <v>4440</v>
      </c>
      <c r="P389" s="33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27">
        <v>73</v>
      </c>
      <c r="M390" s="10">
        <v>73</v>
      </c>
      <c r="O390" s="32">
        <f t="shared" si="20"/>
        <v>4380</v>
      </c>
      <c r="P390" s="33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27">
        <v>73</v>
      </c>
      <c r="M391" s="10">
        <v>73</v>
      </c>
      <c r="O391" s="32">
        <f t="shared" si="20"/>
        <v>4380</v>
      </c>
      <c r="P391" s="33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27">
        <v>72.099999999999994</v>
      </c>
      <c r="M392" s="10">
        <v>72</v>
      </c>
      <c r="N392" s="10">
        <v>0.1</v>
      </c>
      <c r="O392" s="32">
        <f t="shared" si="20"/>
        <v>4320.1000000000004</v>
      </c>
      <c r="P392" s="33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27">
        <v>72</v>
      </c>
      <c r="M393" s="10">
        <v>72</v>
      </c>
      <c r="O393" s="32">
        <f t="shared" si="20"/>
        <v>4320</v>
      </c>
      <c r="P393" s="33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27">
        <v>72</v>
      </c>
      <c r="M394" s="10">
        <v>72</v>
      </c>
      <c r="O394" s="32">
        <f t="shared" si="20"/>
        <v>4320</v>
      </c>
      <c r="P394" s="33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27">
        <v>71</v>
      </c>
      <c r="M395" s="10">
        <v>71</v>
      </c>
      <c r="O395" s="32">
        <f t="shared" si="20"/>
        <v>4260</v>
      </c>
      <c r="P395" s="33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27">
        <v>70</v>
      </c>
      <c r="M396" s="10">
        <v>70</v>
      </c>
      <c r="O396" s="32">
        <f t="shared" si="20"/>
        <v>4200</v>
      </c>
      <c r="P396" s="33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27">
        <v>70</v>
      </c>
      <c r="M397" s="10">
        <v>70</v>
      </c>
      <c r="O397" s="32">
        <f t="shared" si="20"/>
        <v>4200</v>
      </c>
      <c r="P397" s="33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27">
        <v>68.2</v>
      </c>
      <c r="M398" s="10">
        <v>68</v>
      </c>
      <c r="N398" s="10">
        <v>0.2</v>
      </c>
      <c r="O398" s="32">
        <f t="shared" si="20"/>
        <v>4080.2</v>
      </c>
      <c r="P398" s="33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27">
        <v>67.099999999999994</v>
      </c>
      <c r="M399" s="10">
        <v>67</v>
      </c>
      <c r="N399" s="10">
        <v>0.1</v>
      </c>
      <c r="O399" s="32">
        <f t="shared" si="20"/>
        <v>4020.1</v>
      </c>
      <c r="P399" s="33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27">
        <v>67</v>
      </c>
      <c r="M400" s="10">
        <v>67</v>
      </c>
      <c r="O400" s="32">
        <f t="shared" si="20"/>
        <v>4020</v>
      </c>
      <c r="P400" s="33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27">
        <v>66</v>
      </c>
      <c r="M401" s="10">
        <v>66</v>
      </c>
      <c r="O401" s="32">
        <f t="shared" si="20"/>
        <v>3960</v>
      </c>
      <c r="P401" s="33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27">
        <v>65</v>
      </c>
      <c r="M402" s="10">
        <v>65</v>
      </c>
      <c r="O402" s="32">
        <f t="shared" si="20"/>
        <v>3900</v>
      </c>
      <c r="P402" s="33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27">
        <v>65</v>
      </c>
      <c r="M403" s="10">
        <v>65</v>
      </c>
      <c r="O403" s="32">
        <f t="shared" si="20"/>
        <v>3900</v>
      </c>
      <c r="P403" s="33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27">
        <v>64</v>
      </c>
      <c r="M404" s="10">
        <v>64</v>
      </c>
      <c r="O404" s="32">
        <f t="shared" si="20"/>
        <v>3840</v>
      </c>
      <c r="P404" s="33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27">
        <v>64</v>
      </c>
      <c r="M405" s="10">
        <v>64</v>
      </c>
      <c r="O405" s="32">
        <f t="shared" si="20"/>
        <v>3840</v>
      </c>
      <c r="P405" s="33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27">
        <v>64</v>
      </c>
      <c r="M406" s="10">
        <v>64</v>
      </c>
      <c r="O406" s="32">
        <f t="shared" si="20"/>
        <v>3840</v>
      </c>
      <c r="P406" s="33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27">
        <v>62.5</v>
      </c>
      <c r="M407" s="10">
        <v>62</v>
      </c>
      <c r="N407" s="10">
        <v>0.5</v>
      </c>
      <c r="O407" s="32">
        <f t="shared" si="20"/>
        <v>3720.5</v>
      </c>
      <c r="P407" s="33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27">
        <v>62.2</v>
      </c>
      <c r="M408" s="10">
        <v>62</v>
      </c>
      <c r="N408" s="10">
        <v>0.2</v>
      </c>
      <c r="O408" s="32">
        <f t="shared" si="20"/>
        <v>3720.2</v>
      </c>
      <c r="P408" s="33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27">
        <v>62</v>
      </c>
      <c r="M409" s="10">
        <v>62</v>
      </c>
      <c r="O409" s="32">
        <f t="shared" si="20"/>
        <v>3720</v>
      </c>
      <c r="P409" s="33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27">
        <v>61.4</v>
      </c>
      <c r="M410" s="10">
        <v>61</v>
      </c>
      <c r="N410" s="10">
        <v>0.4</v>
      </c>
      <c r="O410" s="32">
        <f t="shared" si="20"/>
        <v>3660.4</v>
      </c>
      <c r="P410" s="33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27">
        <v>61</v>
      </c>
      <c r="M411" s="10">
        <v>61</v>
      </c>
      <c r="O411" s="32">
        <f t="shared" si="20"/>
        <v>3660</v>
      </c>
      <c r="P411" s="33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27">
        <v>60.9</v>
      </c>
      <c r="M412" s="10">
        <v>60</v>
      </c>
      <c r="N412" s="10">
        <v>0.9</v>
      </c>
      <c r="O412" s="32">
        <f t="shared" si="20"/>
        <v>3600.9</v>
      </c>
      <c r="P412" s="33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27">
        <v>60.3</v>
      </c>
      <c r="M413" s="10">
        <v>60</v>
      </c>
      <c r="N413" s="10">
        <v>0.3</v>
      </c>
      <c r="O413" s="32">
        <f t="shared" si="20"/>
        <v>3600.3</v>
      </c>
      <c r="P413" s="33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27">
        <v>60</v>
      </c>
      <c r="M414" s="10">
        <v>60</v>
      </c>
      <c r="O414" s="32">
        <f t="shared" si="20"/>
        <v>3600</v>
      </c>
      <c r="P414" s="33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27">
        <v>60</v>
      </c>
      <c r="M415" s="10">
        <v>60</v>
      </c>
      <c r="O415" s="32">
        <f t="shared" si="20"/>
        <v>3600</v>
      </c>
      <c r="P415" s="33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27">
        <v>60</v>
      </c>
      <c r="M416" s="10">
        <v>60</v>
      </c>
      <c r="O416" s="32">
        <f t="shared" si="20"/>
        <v>3600</v>
      </c>
      <c r="P416" s="33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27">
        <v>60</v>
      </c>
      <c r="M417" s="10">
        <v>60</v>
      </c>
      <c r="O417" s="32">
        <f t="shared" si="20"/>
        <v>3600</v>
      </c>
      <c r="P417" s="33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27">
        <v>59.3</v>
      </c>
      <c r="M418" s="10">
        <v>59</v>
      </c>
      <c r="N418" s="10">
        <v>0.3</v>
      </c>
      <c r="O418" s="32">
        <f t="shared" si="20"/>
        <v>3540.3</v>
      </c>
      <c r="P418" s="33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27">
        <v>59</v>
      </c>
      <c r="M419" s="10">
        <v>59</v>
      </c>
      <c r="O419" s="32">
        <f t="shared" si="20"/>
        <v>3540</v>
      </c>
      <c r="P419" s="33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27">
        <v>59</v>
      </c>
      <c r="M420" s="10">
        <v>59</v>
      </c>
      <c r="O420" s="32">
        <f t="shared" si="20"/>
        <v>3540</v>
      </c>
      <c r="P420" s="33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27">
        <v>58</v>
      </c>
      <c r="M421" s="10">
        <v>58</v>
      </c>
      <c r="O421" s="32">
        <f t="shared" si="20"/>
        <v>3480</v>
      </c>
      <c r="P421" s="33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27">
        <v>57.7</v>
      </c>
      <c r="M422" s="10">
        <v>57</v>
      </c>
      <c r="N422" s="10">
        <v>0.7</v>
      </c>
      <c r="O422" s="32">
        <f t="shared" si="20"/>
        <v>3420.7</v>
      </c>
      <c r="P422" s="33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27">
        <v>57</v>
      </c>
      <c r="M423" s="10">
        <v>57</v>
      </c>
      <c r="O423" s="32">
        <f t="shared" si="20"/>
        <v>3420</v>
      </c>
      <c r="P423" s="33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27">
        <v>57</v>
      </c>
      <c r="M424" s="10">
        <v>57</v>
      </c>
      <c r="O424" s="32">
        <f t="shared" si="20"/>
        <v>3420</v>
      </c>
      <c r="P424" s="33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27">
        <v>56.3</v>
      </c>
      <c r="M425" s="10">
        <v>56</v>
      </c>
      <c r="N425" s="10">
        <v>0.3</v>
      </c>
      <c r="O425" s="32">
        <f t="shared" si="20"/>
        <v>3360.3</v>
      </c>
      <c r="P425" s="33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27">
        <v>55.6</v>
      </c>
      <c r="M426" s="10">
        <v>55</v>
      </c>
      <c r="N426" s="10">
        <v>0.6</v>
      </c>
      <c r="O426" s="32">
        <f t="shared" si="20"/>
        <v>3300.6</v>
      </c>
      <c r="P426" s="33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27">
        <v>55.5</v>
      </c>
      <c r="M427" s="10">
        <v>55</v>
      </c>
      <c r="N427" s="10">
        <v>0.5</v>
      </c>
      <c r="O427" s="32">
        <f t="shared" si="20"/>
        <v>3300.5</v>
      </c>
      <c r="P427" s="33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27">
        <v>55.1</v>
      </c>
      <c r="M428" s="10">
        <v>55</v>
      </c>
      <c r="N428" s="10">
        <v>0.1</v>
      </c>
      <c r="O428" s="32">
        <f t="shared" si="20"/>
        <v>3300.1</v>
      </c>
      <c r="P428" s="33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27">
        <v>55</v>
      </c>
      <c r="M429" s="10">
        <v>55</v>
      </c>
      <c r="O429" s="32">
        <f t="shared" si="20"/>
        <v>3300</v>
      </c>
      <c r="P429" s="33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27">
        <v>55</v>
      </c>
      <c r="M430" s="10">
        <v>55</v>
      </c>
      <c r="O430" s="32">
        <f t="shared" si="20"/>
        <v>3300</v>
      </c>
      <c r="P430" s="33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27">
        <v>54</v>
      </c>
      <c r="M431" s="10">
        <v>54</v>
      </c>
      <c r="O431" s="32">
        <f t="shared" si="20"/>
        <v>3240</v>
      </c>
      <c r="P431" s="33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27">
        <v>53.6</v>
      </c>
      <c r="M432" s="10">
        <v>53</v>
      </c>
      <c r="N432" s="10">
        <v>0.6</v>
      </c>
      <c r="O432" s="32">
        <f t="shared" si="20"/>
        <v>3180.6</v>
      </c>
      <c r="P432" s="33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27">
        <v>52.1</v>
      </c>
      <c r="M433" s="10">
        <v>52</v>
      </c>
      <c r="N433" s="10">
        <v>0.1</v>
      </c>
      <c r="O433" s="32">
        <f t="shared" si="20"/>
        <v>3120.1</v>
      </c>
      <c r="P433" s="33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27">
        <v>52</v>
      </c>
      <c r="M434" s="10">
        <v>52</v>
      </c>
      <c r="O434" s="32">
        <f t="shared" si="20"/>
        <v>3120</v>
      </c>
      <c r="P434" s="33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27">
        <v>51.7</v>
      </c>
      <c r="M435" s="10">
        <v>51</v>
      </c>
      <c r="N435" s="10">
        <v>0.7</v>
      </c>
      <c r="O435" s="32">
        <f t="shared" si="20"/>
        <v>3060.7</v>
      </c>
      <c r="P435" s="33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27">
        <v>51</v>
      </c>
      <c r="M436" s="10">
        <v>51</v>
      </c>
      <c r="O436" s="32">
        <f t="shared" si="20"/>
        <v>3060</v>
      </c>
      <c r="P436" s="33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27">
        <v>51</v>
      </c>
      <c r="M437" s="10">
        <v>51</v>
      </c>
      <c r="O437" s="32">
        <f t="shared" si="20"/>
        <v>3060</v>
      </c>
      <c r="P437" s="33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27">
        <v>50.5</v>
      </c>
      <c r="M438" s="10">
        <v>50</v>
      </c>
      <c r="N438" s="10">
        <v>0.5</v>
      </c>
      <c r="O438" s="32">
        <f t="shared" si="20"/>
        <v>3000.5</v>
      </c>
      <c r="P438" s="33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27">
        <v>50</v>
      </c>
      <c r="M439" s="10">
        <v>50</v>
      </c>
      <c r="O439" s="32">
        <f t="shared" si="20"/>
        <v>3000</v>
      </c>
      <c r="P439" s="33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27">
        <v>50</v>
      </c>
      <c r="M440" s="10">
        <v>50</v>
      </c>
      <c r="O440" s="32">
        <f t="shared" si="20"/>
        <v>3000</v>
      </c>
      <c r="P440" s="33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27">
        <v>50</v>
      </c>
      <c r="M441" s="10">
        <v>50</v>
      </c>
      <c r="O441" s="32">
        <f t="shared" si="20"/>
        <v>3000</v>
      </c>
      <c r="P441" s="33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27">
        <v>49.8</v>
      </c>
      <c r="M442" s="10">
        <v>49</v>
      </c>
      <c r="N442" s="10">
        <v>0.8</v>
      </c>
      <c r="O442" s="32">
        <f t="shared" si="20"/>
        <v>2940.8</v>
      </c>
      <c r="P442" s="33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27">
        <v>49.6</v>
      </c>
      <c r="M443" s="10">
        <v>49</v>
      </c>
      <c r="N443" s="10">
        <v>0.6</v>
      </c>
      <c r="O443" s="32">
        <f t="shared" si="20"/>
        <v>2940.6</v>
      </c>
      <c r="P443" s="33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27">
        <v>49.4</v>
      </c>
      <c r="M444" s="10">
        <v>49</v>
      </c>
      <c r="N444" s="10">
        <v>0.4</v>
      </c>
      <c r="O444" s="32">
        <f t="shared" si="20"/>
        <v>2940.4</v>
      </c>
      <c r="P444" s="33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27">
        <v>49</v>
      </c>
      <c r="M445" s="10">
        <v>49</v>
      </c>
      <c r="O445" s="32">
        <f t="shared" si="20"/>
        <v>2940</v>
      </c>
      <c r="P445" s="33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27">
        <v>49</v>
      </c>
      <c r="M446" s="10">
        <v>49</v>
      </c>
      <c r="O446" s="32">
        <f t="shared" si="20"/>
        <v>2940</v>
      </c>
      <c r="P446" s="33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27">
        <v>49</v>
      </c>
      <c r="M447" s="10">
        <v>49</v>
      </c>
      <c r="O447" s="32">
        <f t="shared" si="20"/>
        <v>2940</v>
      </c>
      <c r="P447" s="33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27">
        <v>48</v>
      </c>
      <c r="M448" s="10">
        <v>48</v>
      </c>
      <c r="O448" s="32">
        <f t="shared" si="20"/>
        <v>2880</v>
      </c>
      <c r="P448" s="33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27">
        <v>47.8</v>
      </c>
      <c r="M449" s="10">
        <v>47</v>
      </c>
      <c r="N449" s="10">
        <v>0.8</v>
      </c>
      <c r="O449" s="32">
        <f t="shared" si="20"/>
        <v>2820.8</v>
      </c>
      <c r="P449" s="33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27">
        <v>47.6</v>
      </c>
      <c r="M450" s="10">
        <v>47</v>
      </c>
      <c r="N450" s="10">
        <v>0.6</v>
      </c>
      <c r="O450" s="32">
        <f t="shared" ref="O450:O513" si="23">(M450*60)+N450</f>
        <v>2820.6</v>
      </c>
      <c r="P450" s="33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27">
        <v>47.2</v>
      </c>
      <c r="M451" s="10">
        <v>47</v>
      </c>
      <c r="N451" s="10">
        <v>0.2</v>
      </c>
      <c r="O451" s="32">
        <f t="shared" si="23"/>
        <v>2820.2</v>
      </c>
      <c r="P451" s="33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27">
        <v>47</v>
      </c>
      <c r="M452" s="10">
        <v>47</v>
      </c>
      <c r="O452" s="32">
        <f t="shared" si="23"/>
        <v>2820</v>
      </c>
      <c r="P452" s="33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27">
        <v>47</v>
      </c>
      <c r="M453" s="10">
        <v>47</v>
      </c>
      <c r="O453" s="32">
        <f t="shared" si="23"/>
        <v>2820</v>
      </c>
      <c r="P453" s="33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27">
        <v>46.9</v>
      </c>
      <c r="M454" s="10">
        <v>46</v>
      </c>
      <c r="N454" s="10">
        <v>0.9</v>
      </c>
      <c r="O454" s="32">
        <f t="shared" si="23"/>
        <v>2760.9</v>
      </c>
      <c r="P454" s="33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27">
        <v>46.4</v>
      </c>
      <c r="M455" s="10">
        <v>46</v>
      </c>
      <c r="N455" s="10">
        <v>0.4</v>
      </c>
      <c r="O455" s="32">
        <f t="shared" si="23"/>
        <v>2760.4</v>
      </c>
      <c r="P455" s="33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27">
        <v>46.2</v>
      </c>
      <c r="M456" s="10">
        <v>46</v>
      </c>
      <c r="N456" s="10">
        <v>0.2</v>
      </c>
      <c r="O456" s="32">
        <f t="shared" si="23"/>
        <v>2760.2</v>
      </c>
      <c r="P456" s="33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27">
        <v>46</v>
      </c>
      <c r="M457" s="10">
        <v>46</v>
      </c>
      <c r="O457" s="32">
        <f t="shared" si="23"/>
        <v>2760</v>
      </c>
      <c r="P457" s="33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27">
        <v>46</v>
      </c>
      <c r="M458" s="10">
        <v>46</v>
      </c>
      <c r="O458" s="32">
        <f t="shared" si="23"/>
        <v>2760</v>
      </c>
      <c r="P458" s="33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27">
        <v>46</v>
      </c>
      <c r="M459" s="10">
        <v>46</v>
      </c>
      <c r="O459" s="32">
        <f t="shared" si="23"/>
        <v>2760</v>
      </c>
      <c r="P459" s="33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27">
        <v>45.8</v>
      </c>
      <c r="M460" s="10">
        <v>45</v>
      </c>
      <c r="N460" s="10">
        <v>0.8</v>
      </c>
      <c r="O460" s="32">
        <f t="shared" si="23"/>
        <v>2700.8</v>
      </c>
      <c r="P460" s="33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27">
        <v>45.4</v>
      </c>
      <c r="M461" s="10">
        <v>45</v>
      </c>
      <c r="N461" s="10">
        <v>0.4</v>
      </c>
      <c r="O461" s="32">
        <f t="shared" si="23"/>
        <v>2700.4</v>
      </c>
      <c r="P461" s="33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27">
        <v>45.2</v>
      </c>
      <c r="M462" s="10">
        <v>45</v>
      </c>
      <c r="N462" s="10">
        <v>0.2</v>
      </c>
      <c r="O462" s="32">
        <f t="shared" si="23"/>
        <v>2700.2</v>
      </c>
      <c r="P462" s="33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27">
        <v>45</v>
      </c>
      <c r="M463" s="10">
        <v>45</v>
      </c>
      <c r="O463" s="32">
        <f t="shared" si="23"/>
        <v>2700</v>
      </c>
      <c r="P463" s="33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27">
        <v>45</v>
      </c>
      <c r="M464" s="10">
        <v>45</v>
      </c>
      <c r="O464" s="32">
        <f t="shared" si="23"/>
        <v>2700</v>
      </c>
      <c r="P464" s="33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27">
        <v>44.4</v>
      </c>
      <c r="M465" s="10">
        <v>44</v>
      </c>
      <c r="N465" s="10">
        <v>0.4</v>
      </c>
      <c r="O465" s="32">
        <f t="shared" si="23"/>
        <v>2640.4</v>
      </c>
      <c r="P465" s="33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27">
        <v>44.3</v>
      </c>
      <c r="M466" s="10">
        <v>44</v>
      </c>
      <c r="N466" s="10">
        <v>0.3</v>
      </c>
      <c r="O466" s="32">
        <f t="shared" si="23"/>
        <v>2640.3</v>
      </c>
      <c r="P466" s="33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27">
        <v>44</v>
      </c>
      <c r="M467" s="10">
        <v>44</v>
      </c>
      <c r="O467" s="32">
        <f t="shared" si="23"/>
        <v>2640</v>
      </c>
      <c r="P467" s="33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27">
        <v>44</v>
      </c>
      <c r="M468" s="10">
        <v>44</v>
      </c>
      <c r="O468" s="32">
        <f t="shared" si="23"/>
        <v>2640</v>
      </c>
      <c r="P468" s="33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27">
        <v>44</v>
      </c>
      <c r="M469" s="10">
        <v>44</v>
      </c>
      <c r="O469" s="32">
        <f t="shared" si="23"/>
        <v>2640</v>
      </c>
      <c r="P469" s="33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27">
        <v>44</v>
      </c>
      <c r="M470" s="10">
        <v>44</v>
      </c>
      <c r="O470" s="32">
        <f t="shared" si="23"/>
        <v>2640</v>
      </c>
      <c r="P470" s="33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27">
        <v>43.9</v>
      </c>
      <c r="M471" s="10">
        <v>43</v>
      </c>
      <c r="N471" s="10">
        <v>0.9</v>
      </c>
      <c r="O471" s="32">
        <f t="shared" si="23"/>
        <v>2580.9</v>
      </c>
      <c r="P471" s="33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27">
        <v>43</v>
      </c>
      <c r="M472" s="10">
        <v>43</v>
      </c>
      <c r="O472" s="32">
        <f t="shared" si="23"/>
        <v>2580</v>
      </c>
      <c r="P472" s="33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27">
        <v>43</v>
      </c>
      <c r="M473" s="10">
        <v>43</v>
      </c>
      <c r="O473" s="32">
        <f t="shared" si="23"/>
        <v>2580</v>
      </c>
      <c r="P473" s="33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27">
        <v>42.9</v>
      </c>
      <c r="M474" s="10">
        <v>42</v>
      </c>
      <c r="N474" s="10">
        <v>0.9</v>
      </c>
      <c r="O474" s="32">
        <f t="shared" si="23"/>
        <v>2520.9</v>
      </c>
      <c r="P474" s="33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27">
        <v>42.8</v>
      </c>
      <c r="M475" s="10">
        <v>42</v>
      </c>
      <c r="N475" s="10">
        <v>0.8</v>
      </c>
      <c r="O475" s="32">
        <f t="shared" si="23"/>
        <v>2520.8000000000002</v>
      </c>
      <c r="P475" s="33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27">
        <v>42</v>
      </c>
      <c r="M476" s="10">
        <v>42</v>
      </c>
      <c r="O476" s="32">
        <f t="shared" si="23"/>
        <v>2520</v>
      </c>
      <c r="P476" s="33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27">
        <v>42</v>
      </c>
      <c r="M477" s="10">
        <v>42</v>
      </c>
      <c r="O477" s="32">
        <f t="shared" si="23"/>
        <v>2520</v>
      </c>
      <c r="P477" s="33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27">
        <v>41.9</v>
      </c>
      <c r="M478" s="10">
        <v>41</v>
      </c>
      <c r="N478" s="10">
        <v>0.9</v>
      </c>
      <c r="O478" s="32">
        <f t="shared" si="23"/>
        <v>2460.9</v>
      </c>
      <c r="P478" s="33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27">
        <v>41.5</v>
      </c>
      <c r="M479" s="10">
        <v>41</v>
      </c>
      <c r="N479" s="10">
        <v>0.5</v>
      </c>
      <c r="O479" s="32">
        <f t="shared" si="23"/>
        <v>2460.5</v>
      </c>
      <c r="P479" s="33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27">
        <v>41.4</v>
      </c>
      <c r="M480" s="10">
        <v>41</v>
      </c>
      <c r="N480" s="10">
        <v>0.4</v>
      </c>
      <c r="O480" s="32">
        <f t="shared" si="23"/>
        <v>2460.4</v>
      </c>
      <c r="P480" s="33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27">
        <v>41.3</v>
      </c>
      <c r="M481" s="10">
        <v>41</v>
      </c>
      <c r="N481" s="10">
        <v>0.3</v>
      </c>
      <c r="O481" s="32">
        <f t="shared" si="23"/>
        <v>2460.3000000000002</v>
      </c>
      <c r="P481" s="33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27">
        <v>41.1</v>
      </c>
      <c r="M482" s="10">
        <v>41</v>
      </c>
      <c r="N482" s="10">
        <v>0.1</v>
      </c>
      <c r="O482" s="32">
        <f t="shared" si="23"/>
        <v>2460.1</v>
      </c>
      <c r="P482" s="33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27">
        <v>41.1</v>
      </c>
      <c r="M483" s="10">
        <v>41</v>
      </c>
      <c r="N483" s="10">
        <v>0.1</v>
      </c>
      <c r="O483" s="32">
        <f t="shared" si="23"/>
        <v>2460.1</v>
      </c>
      <c r="P483" s="33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27">
        <v>41.1</v>
      </c>
      <c r="M484" s="10">
        <v>41</v>
      </c>
      <c r="N484" s="10">
        <v>0.1</v>
      </c>
      <c r="O484" s="32">
        <f t="shared" si="23"/>
        <v>2460.1</v>
      </c>
      <c r="P484" s="33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27">
        <v>41</v>
      </c>
      <c r="M485" s="10">
        <v>41</v>
      </c>
      <c r="O485" s="32">
        <f t="shared" si="23"/>
        <v>2460</v>
      </c>
      <c r="P485" s="33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27">
        <v>41</v>
      </c>
      <c r="M486" s="10">
        <v>41</v>
      </c>
      <c r="O486" s="32">
        <f t="shared" si="23"/>
        <v>2460</v>
      </c>
      <c r="P486" s="33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27">
        <v>41</v>
      </c>
      <c r="M487" s="10">
        <v>41</v>
      </c>
      <c r="O487" s="32">
        <f t="shared" si="23"/>
        <v>2460</v>
      </c>
      <c r="P487" s="33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27">
        <v>41</v>
      </c>
      <c r="M488" s="10">
        <v>41</v>
      </c>
      <c r="O488" s="32">
        <f t="shared" si="23"/>
        <v>2460</v>
      </c>
      <c r="P488" s="33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27">
        <v>40.9</v>
      </c>
      <c r="M489" s="10">
        <v>40</v>
      </c>
      <c r="N489" s="10">
        <v>0.9</v>
      </c>
      <c r="O489" s="32">
        <f t="shared" si="23"/>
        <v>2400.9</v>
      </c>
      <c r="P489" s="33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27">
        <v>40.5</v>
      </c>
      <c r="M490" s="10">
        <v>40</v>
      </c>
      <c r="N490" s="10">
        <v>0.5</v>
      </c>
      <c r="O490" s="32">
        <f t="shared" si="23"/>
        <v>2400.5</v>
      </c>
      <c r="P490" s="33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27">
        <v>40.1</v>
      </c>
      <c r="M491" s="10">
        <v>40</v>
      </c>
      <c r="N491" s="10">
        <v>0.1</v>
      </c>
      <c r="O491" s="32">
        <f t="shared" si="23"/>
        <v>2400.1</v>
      </c>
      <c r="P491" s="33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27">
        <v>40.1</v>
      </c>
      <c r="M492" s="10">
        <v>40</v>
      </c>
      <c r="N492" s="10">
        <v>0.1</v>
      </c>
      <c r="O492" s="32">
        <f t="shared" si="23"/>
        <v>2400.1</v>
      </c>
      <c r="P492" s="33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27">
        <v>40</v>
      </c>
      <c r="M493" s="10">
        <v>40</v>
      </c>
      <c r="O493" s="32">
        <f t="shared" si="23"/>
        <v>2400</v>
      </c>
      <c r="P493" s="33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27">
        <v>40</v>
      </c>
      <c r="M494" s="10">
        <v>40</v>
      </c>
      <c r="O494" s="32">
        <f t="shared" si="23"/>
        <v>2400</v>
      </c>
      <c r="P494" s="33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27">
        <v>40</v>
      </c>
      <c r="M495" s="10">
        <v>40</v>
      </c>
      <c r="O495" s="32">
        <f t="shared" si="23"/>
        <v>2400</v>
      </c>
      <c r="P495" s="33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27">
        <v>40</v>
      </c>
      <c r="M496" s="10">
        <v>40</v>
      </c>
      <c r="O496" s="32">
        <f t="shared" si="23"/>
        <v>2400</v>
      </c>
      <c r="P496" s="33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27">
        <v>40</v>
      </c>
      <c r="M497" s="10">
        <v>40</v>
      </c>
      <c r="O497" s="32">
        <f t="shared" si="23"/>
        <v>2400</v>
      </c>
      <c r="P497" s="33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27">
        <v>40</v>
      </c>
      <c r="M498" s="10">
        <v>40</v>
      </c>
      <c r="O498" s="32">
        <f t="shared" si="23"/>
        <v>2400</v>
      </c>
      <c r="P498" s="33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27">
        <v>40</v>
      </c>
      <c r="M499" s="10">
        <v>40</v>
      </c>
      <c r="O499" s="32">
        <f t="shared" si="23"/>
        <v>2400</v>
      </c>
      <c r="P499" s="33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27">
        <v>40</v>
      </c>
      <c r="M500" s="10">
        <v>40</v>
      </c>
      <c r="O500" s="32">
        <f t="shared" si="23"/>
        <v>2400</v>
      </c>
      <c r="P500" s="33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27">
        <v>39</v>
      </c>
      <c r="M501" s="10">
        <v>39</v>
      </c>
      <c r="O501" s="32">
        <f t="shared" si="23"/>
        <v>2340</v>
      </c>
      <c r="P501" s="33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27">
        <v>39</v>
      </c>
      <c r="M502" s="10">
        <v>39</v>
      </c>
      <c r="O502" s="32">
        <f t="shared" si="23"/>
        <v>2340</v>
      </c>
      <c r="P502" s="33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27">
        <v>39</v>
      </c>
      <c r="M503" s="10">
        <v>39</v>
      </c>
      <c r="O503" s="32">
        <f t="shared" si="23"/>
        <v>2340</v>
      </c>
      <c r="P503" s="33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27">
        <v>39</v>
      </c>
      <c r="M504" s="10">
        <v>39</v>
      </c>
      <c r="O504" s="32">
        <f t="shared" si="23"/>
        <v>2340</v>
      </c>
      <c r="P504" s="33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27">
        <v>39</v>
      </c>
      <c r="M505" s="10">
        <v>39</v>
      </c>
      <c r="O505" s="32">
        <f t="shared" si="23"/>
        <v>2340</v>
      </c>
      <c r="P505" s="33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27">
        <v>39</v>
      </c>
      <c r="M506" s="10">
        <v>39</v>
      </c>
      <c r="O506" s="32">
        <f t="shared" si="23"/>
        <v>2340</v>
      </c>
      <c r="P506" s="33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27">
        <v>39</v>
      </c>
      <c r="M507" s="10">
        <v>39</v>
      </c>
      <c r="O507" s="32">
        <f t="shared" si="23"/>
        <v>2340</v>
      </c>
      <c r="P507" s="33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27">
        <v>39</v>
      </c>
      <c r="M508" s="10">
        <v>39</v>
      </c>
      <c r="O508" s="32">
        <f t="shared" si="23"/>
        <v>2340</v>
      </c>
      <c r="P508" s="33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27">
        <v>39</v>
      </c>
      <c r="M509" s="10">
        <v>39</v>
      </c>
      <c r="O509" s="32">
        <f t="shared" si="23"/>
        <v>2340</v>
      </c>
      <c r="P509" s="33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27">
        <v>38.5</v>
      </c>
      <c r="M510" s="10">
        <v>38</v>
      </c>
      <c r="N510" s="10">
        <v>0.5</v>
      </c>
      <c r="O510" s="32">
        <f t="shared" si="23"/>
        <v>2280.5</v>
      </c>
      <c r="P510" s="33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27">
        <v>38</v>
      </c>
      <c r="M511" s="10">
        <v>38</v>
      </c>
      <c r="O511" s="32">
        <f t="shared" si="23"/>
        <v>2280</v>
      </c>
      <c r="P511" s="33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27">
        <v>38</v>
      </c>
      <c r="M512" s="10">
        <v>38</v>
      </c>
      <c r="O512" s="32">
        <f t="shared" si="23"/>
        <v>2280</v>
      </c>
      <c r="P512" s="33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27">
        <v>38</v>
      </c>
      <c r="M513" s="10">
        <v>38</v>
      </c>
      <c r="O513" s="32">
        <f t="shared" si="23"/>
        <v>2280</v>
      </c>
      <c r="P513" s="33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27">
        <v>38</v>
      </c>
      <c r="M514" s="10">
        <v>38</v>
      </c>
      <c r="O514" s="32">
        <f t="shared" ref="O514:O577" si="26">(M514*60)+N514</f>
        <v>2280</v>
      </c>
      <c r="P514" s="33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27">
        <v>38</v>
      </c>
      <c r="M515" s="10">
        <v>38</v>
      </c>
      <c r="O515" s="32">
        <f t="shared" si="26"/>
        <v>2280</v>
      </c>
      <c r="P515" s="33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27">
        <v>38</v>
      </c>
      <c r="M516" s="10">
        <v>38</v>
      </c>
      <c r="O516" s="32">
        <f t="shared" si="26"/>
        <v>2280</v>
      </c>
      <c r="P516" s="33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27">
        <v>38</v>
      </c>
      <c r="M517" s="10">
        <v>38</v>
      </c>
      <c r="O517" s="32">
        <f t="shared" si="26"/>
        <v>2280</v>
      </c>
      <c r="P517" s="33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27">
        <v>37.9</v>
      </c>
      <c r="M518" s="10">
        <v>37</v>
      </c>
      <c r="N518" s="10">
        <v>0.9</v>
      </c>
      <c r="O518" s="32">
        <f t="shared" si="26"/>
        <v>2220.9</v>
      </c>
      <c r="P518" s="33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27">
        <v>37.6</v>
      </c>
      <c r="M519" s="10">
        <v>37</v>
      </c>
      <c r="N519" s="10">
        <v>0.6</v>
      </c>
      <c r="O519" s="32">
        <f t="shared" si="26"/>
        <v>2220.6</v>
      </c>
      <c r="P519" s="33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27">
        <v>37.6</v>
      </c>
      <c r="M520" s="10">
        <v>37</v>
      </c>
      <c r="N520" s="10">
        <v>0.6</v>
      </c>
      <c r="O520" s="32">
        <f t="shared" si="26"/>
        <v>2220.6</v>
      </c>
      <c r="P520" s="33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27">
        <v>37.299999999999997</v>
      </c>
      <c r="M521" s="10">
        <v>37</v>
      </c>
      <c r="N521" s="10">
        <v>0.3</v>
      </c>
      <c r="O521" s="32">
        <f t="shared" si="26"/>
        <v>2220.3000000000002</v>
      </c>
      <c r="P521" s="33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27">
        <v>37</v>
      </c>
      <c r="M522" s="10">
        <v>37</v>
      </c>
      <c r="O522" s="32">
        <f t="shared" si="26"/>
        <v>2220</v>
      </c>
      <c r="P522" s="33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27">
        <v>37</v>
      </c>
      <c r="M523" s="10">
        <v>37</v>
      </c>
      <c r="O523" s="32">
        <f t="shared" si="26"/>
        <v>2220</v>
      </c>
      <c r="P523" s="33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27">
        <v>37</v>
      </c>
      <c r="M524" s="10">
        <v>37</v>
      </c>
      <c r="O524" s="32">
        <f t="shared" si="26"/>
        <v>2220</v>
      </c>
      <c r="P524" s="33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27">
        <v>36.799999999999997</v>
      </c>
      <c r="M525" s="10">
        <v>36</v>
      </c>
      <c r="N525" s="10">
        <v>0.8</v>
      </c>
      <c r="O525" s="32">
        <f t="shared" si="26"/>
        <v>2160.8000000000002</v>
      </c>
      <c r="P525" s="33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27">
        <v>36.700000000000003</v>
      </c>
      <c r="M526" s="10">
        <v>36</v>
      </c>
      <c r="N526" s="10">
        <v>0.7</v>
      </c>
      <c r="O526" s="32">
        <f t="shared" si="26"/>
        <v>2160.6999999999998</v>
      </c>
      <c r="P526" s="33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27">
        <v>36.6</v>
      </c>
      <c r="M527" s="10">
        <v>36</v>
      </c>
      <c r="N527" s="10">
        <v>0.6</v>
      </c>
      <c r="O527" s="32">
        <f t="shared" si="26"/>
        <v>2160.6</v>
      </c>
      <c r="P527" s="33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27">
        <v>36</v>
      </c>
      <c r="M528" s="10">
        <v>36</v>
      </c>
      <c r="O528" s="32">
        <f t="shared" si="26"/>
        <v>2160</v>
      </c>
      <c r="P528" s="33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27">
        <v>36</v>
      </c>
      <c r="M529" s="10">
        <v>36</v>
      </c>
      <c r="O529" s="32">
        <f t="shared" si="26"/>
        <v>2160</v>
      </c>
      <c r="P529" s="33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27">
        <v>36</v>
      </c>
      <c r="M530" s="10">
        <v>36</v>
      </c>
      <c r="O530" s="32">
        <f t="shared" si="26"/>
        <v>2160</v>
      </c>
      <c r="P530" s="33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27">
        <v>36</v>
      </c>
      <c r="M531" s="10">
        <v>36</v>
      </c>
      <c r="O531" s="32">
        <f t="shared" si="26"/>
        <v>2160</v>
      </c>
      <c r="P531" s="33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27">
        <v>35</v>
      </c>
      <c r="M532" s="10">
        <v>35</v>
      </c>
      <c r="O532" s="32">
        <f t="shared" si="26"/>
        <v>2100</v>
      </c>
      <c r="P532" s="33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27">
        <v>35</v>
      </c>
      <c r="M533" s="10">
        <v>35</v>
      </c>
      <c r="O533" s="32">
        <f t="shared" si="26"/>
        <v>2100</v>
      </c>
      <c r="P533" s="33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27">
        <v>35</v>
      </c>
      <c r="M534" s="10">
        <v>35</v>
      </c>
      <c r="O534" s="32">
        <f t="shared" si="26"/>
        <v>2100</v>
      </c>
      <c r="P534" s="33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27">
        <v>35</v>
      </c>
      <c r="M535" s="10">
        <v>35</v>
      </c>
      <c r="O535" s="32">
        <f t="shared" si="26"/>
        <v>2100</v>
      </c>
      <c r="P535" s="33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27">
        <v>34.700000000000003</v>
      </c>
      <c r="M536" s="10">
        <v>34</v>
      </c>
      <c r="N536" s="10">
        <v>0.7</v>
      </c>
      <c r="O536" s="32">
        <f t="shared" si="26"/>
        <v>2040.7</v>
      </c>
      <c r="P536" s="33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27">
        <v>34</v>
      </c>
      <c r="M537" s="10">
        <v>34</v>
      </c>
      <c r="O537" s="32">
        <f t="shared" si="26"/>
        <v>2040</v>
      </c>
      <c r="P537" s="33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27">
        <v>34</v>
      </c>
      <c r="M538" s="10">
        <v>34</v>
      </c>
      <c r="O538" s="32">
        <f t="shared" si="26"/>
        <v>2040</v>
      </c>
      <c r="P538" s="33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27">
        <v>34</v>
      </c>
      <c r="M539" s="10">
        <v>34</v>
      </c>
      <c r="O539" s="32">
        <f t="shared" si="26"/>
        <v>2040</v>
      </c>
      <c r="P539" s="33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27">
        <v>33.5</v>
      </c>
      <c r="M540" s="10">
        <v>33</v>
      </c>
      <c r="N540" s="10">
        <v>0.5</v>
      </c>
      <c r="O540" s="32">
        <f t="shared" si="26"/>
        <v>1980.5</v>
      </c>
      <c r="P540" s="33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27">
        <v>33.299999999999997</v>
      </c>
      <c r="M541" s="10">
        <v>33</v>
      </c>
      <c r="N541" s="10">
        <v>0.3</v>
      </c>
      <c r="O541" s="32">
        <f t="shared" si="26"/>
        <v>1980.3</v>
      </c>
      <c r="P541" s="33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27">
        <v>33</v>
      </c>
      <c r="M542" s="10">
        <v>33</v>
      </c>
      <c r="O542" s="32">
        <f t="shared" si="26"/>
        <v>1980</v>
      </c>
      <c r="P542" s="33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27">
        <v>33</v>
      </c>
      <c r="M543" s="10">
        <v>33</v>
      </c>
      <c r="O543" s="32">
        <f t="shared" si="26"/>
        <v>1980</v>
      </c>
      <c r="P543" s="33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27">
        <v>33</v>
      </c>
      <c r="M544" s="10">
        <v>33</v>
      </c>
      <c r="O544" s="32">
        <f t="shared" si="26"/>
        <v>1980</v>
      </c>
      <c r="P544" s="33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27">
        <v>32.799999999999997</v>
      </c>
      <c r="M545" s="10">
        <v>32</v>
      </c>
      <c r="N545" s="10">
        <v>0.8</v>
      </c>
      <c r="O545" s="32">
        <f t="shared" si="26"/>
        <v>1920.8</v>
      </c>
      <c r="P545" s="33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27">
        <v>32.700000000000003</v>
      </c>
      <c r="M546" s="10">
        <v>32</v>
      </c>
      <c r="N546" s="10">
        <v>0.7</v>
      </c>
      <c r="O546" s="32">
        <f t="shared" si="26"/>
        <v>1920.7</v>
      </c>
      <c r="P546" s="33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27">
        <v>32</v>
      </c>
      <c r="M547" s="10">
        <v>32</v>
      </c>
      <c r="O547" s="32">
        <f t="shared" si="26"/>
        <v>1920</v>
      </c>
      <c r="P547" s="33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27">
        <v>32</v>
      </c>
      <c r="M548" s="10">
        <v>32</v>
      </c>
      <c r="O548" s="32">
        <f t="shared" si="26"/>
        <v>1920</v>
      </c>
      <c r="P548" s="33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27">
        <v>32</v>
      </c>
      <c r="M549" s="10">
        <v>32</v>
      </c>
      <c r="O549" s="32">
        <f t="shared" si="26"/>
        <v>1920</v>
      </c>
      <c r="P549" s="33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27">
        <v>31.7</v>
      </c>
      <c r="M550" s="10">
        <v>31</v>
      </c>
      <c r="N550" s="10">
        <v>0.7</v>
      </c>
      <c r="O550" s="32">
        <f t="shared" si="26"/>
        <v>1860.7</v>
      </c>
      <c r="P550" s="33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27">
        <v>31.1</v>
      </c>
      <c r="M551" s="10">
        <v>31</v>
      </c>
      <c r="N551" s="10">
        <v>0.1</v>
      </c>
      <c r="O551" s="32">
        <f t="shared" si="26"/>
        <v>1860.1</v>
      </c>
      <c r="P551" s="33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27">
        <v>31</v>
      </c>
      <c r="M552" s="10">
        <v>31</v>
      </c>
      <c r="O552" s="32">
        <f t="shared" si="26"/>
        <v>1860</v>
      </c>
      <c r="P552" s="33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27">
        <v>30.1</v>
      </c>
      <c r="M553" s="10">
        <v>30</v>
      </c>
      <c r="N553" s="10">
        <v>0.1</v>
      </c>
      <c r="O553" s="32">
        <f t="shared" si="26"/>
        <v>1800.1</v>
      </c>
      <c r="P553" s="33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27">
        <v>30</v>
      </c>
      <c r="M554" s="10">
        <v>30</v>
      </c>
      <c r="O554" s="32">
        <f t="shared" si="26"/>
        <v>1800</v>
      </c>
      <c r="P554" s="33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27">
        <v>30</v>
      </c>
      <c r="M555" s="10">
        <v>30</v>
      </c>
      <c r="O555" s="32">
        <f t="shared" si="26"/>
        <v>1800</v>
      </c>
      <c r="P555" s="33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27">
        <v>30</v>
      </c>
      <c r="M556" s="10">
        <v>30</v>
      </c>
      <c r="O556" s="32">
        <f t="shared" si="26"/>
        <v>1800</v>
      </c>
      <c r="P556" s="33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27">
        <v>30</v>
      </c>
      <c r="M557" s="10">
        <v>30</v>
      </c>
      <c r="O557" s="32">
        <f t="shared" si="26"/>
        <v>1800</v>
      </c>
      <c r="P557" s="33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27">
        <v>30</v>
      </c>
      <c r="M558" s="10">
        <v>30</v>
      </c>
      <c r="O558" s="32">
        <f t="shared" si="26"/>
        <v>1800</v>
      </c>
      <c r="P558" s="33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27">
        <v>30</v>
      </c>
      <c r="M559" s="10">
        <v>30</v>
      </c>
      <c r="O559" s="32">
        <f t="shared" si="26"/>
        <v>1800</v>
      </c>
      <c r="P559" s="33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27">
        <v>30</v>
      </c>
      <c r="M560" s="10">
        <v>30</v>
      </c>
      <c r="O560" s="32">
        <f t="shared" si="26"/>
        <v>1800</v>
      </c>
      <c r="P560" s="33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27">
        <v>30</v>
      </c>
      <c r="M561" s="10">
        <v>30</v>
      </c>
      <c r="O561" s="32">
        <f t="shared" si="26"/>
        <v>1800</v>
      </c>
      <c r="P561" s="33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27">
        <v>30</v>
      </c>
      <c r="M562" s="10">
        <v>30</v>
      </c>
      <c r="O562" s="32">
        <f t="shared" si="26"/>
        <v>1800</v>
      </c>
      <c r="P562" s="33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27">
        <v>30</v>
      </c>
      <c r="M563" s="10">
        <v>30</v>
      </c>
      <c r="O563" s="32">
        <f t="shared" si="26"/>
        <v>1800</v>
      </c>
      <c r="P563" s="33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27">
        <v>30</v>
      </c>
      <c r="M564" s="10">
        <v>30</v>
      </c>
      <c r="O564" s="32">
        <f t="shared" si="26"/>
        <v>1800</v>
      </c>
      <c r="P564" s="33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27">
        <v>30</v>
      </c>
      <c r="M565" s="10">
        <v>30</v>
      </c>
      <c r="O565" s="32">
        <f t="shared" si="26"/>
        <v>1800</v>
      </c>
      <c r="P565" s="33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27">
        <v>30</v>
      </c>
      <c r="M566" s="10">
        <v>30</v>
      </c>
      <c r="O566" s="32">
        <f t="shared" si="26"/>
        <v>1800</v>
      </c>
      <c r="P566" s="33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27">
        <v>30</v>
      </c>
      <c r="M567" s="10">
        <v>30</v>
      </c>
      <c r="O567" s="32">
        <f t="shared" si="26"/>
        <v>1800</v>
      </c>
      <c r="P567" s="33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27">
        <v>30</v>
      </c>
      <c r="M568" s="10">
        <v>30</v>
      </c>
      <c r="O568" s="32">
        <f t="shared" si="26"/>
        <v>1800</v>
      </c>
      <c r="P568" s="33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27">
        <v>30</v>
      </c>
      <c r="M569" s="10">
        <v>30</v>
      </c>
      <c r="O569" s="32">
        <f t="shared" si="26"/>
        <v>1800</v>
      </c>
      <c r="P569" s="33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27">
        <v>30</v>
      </c>
      <c r="M570" s="10">
        <v>30</v>
      </c>
      <c r="O570" s="32">
        <f t="shared" si="26"/>
        <v>1800</v>
      </c>
      <c r="P570" s="33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27">
        <v>30</v>
      </c>
      <c r="M571" s="10">
        <v>30</v>
      </c>
      <c r="O571" s="32">
        <f t="shared" si="26"/>
        <v>1800</v>
      </c>
      <c r="P571" s="33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27">
        <v>30</v>
      </c>
      <c r="M572" s="10">
        <v>30</v>
      </c>
      <c r="O572" s="32">
        <f t="shared" si="26"/>
        <v>1800</v>
      </c>
      <c r="P572" s="33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27">
        <v>30</v>
      </c>
      <c r="M573" s="10">
        <v>30</v>
      </c>
      <c r="O573" s="32">
        <f t="shared" si="26"/>
        <v>1800</v>
      </c>
      <c r="P573" s="33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27">
        <v>30</v>
      </c>
      <c r="M574" s="10">
        <v>30</v>
      </c>
      <c r="O574" s="32">
        <f t="shared" si="26"/>
        <v>1800</v>
      </c>
      <c r="P574" s="33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27">
        <v>30</v>
      </c>
      <c r="M575" s="10">
        <v>30</v>
      </c>
      <c r="O575" s="32">
        <f t="shared" si="26"/>
        <v>1800</v>
      </c>
      <c r="P575" s="33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27">
        <v>30</v>
      </c>
      <c r="M576" s="10">
        <v>30</v>
      </c>
      <c r="O576" s="32">
        <f t="shared" si="26"/>
        <v>1800</v>
      </c>
      <c r="P576" s="33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27">
        <v>30</v>
      </c>
      <c r="M577" s="10">
        <v>30</v>
      </c>
      <c r="O577" s="32">
        <f t="shared" si="26"/>
        <v>1800</v>
      </c>
      <c r="P577" s="33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27">
        <v>30</v>
      </c>
      <c r="M578" s="10">
        <v>30</v>
      </c>
      <c r="O578" s="32">
        <f t="shared" ref="O578:O641" si="29">(M578*60)+N578</f>
        <v>1800</v>
      </c>
      <c r="P578" s="33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27">
        <v>30</v>
      </c>
      <c r="M579" s="10">
        <v>30</v>
      </c>
      <c r="O579" s="32">
        <f t="shared" si="29"/>
        <v>1800</v>
      </c>
      <c r="P579" s="33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27">
        <v>30</v>
      </c>
      <c r="M580" s="10">
        <v>30</v>
      </c>
      <c r="O580" s="32">
        <f t="shared" si="29"/>
        <v>1800</v>
      </c>
      <c r="P580" s="33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27">
        <v>30</v>
      </c>
      <c r="M581" s="10">
        <v>30</v>
      </c>
      <c r="O581" s="32">
        <f t="shared" si="29"/>
        <v>1800</v>
      </c>
      <c r="P581" s="33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27">
        <v>30</v>
      </c>
      <c r="M582" s="10">
        <v>30</v>
      </c>
      <c r="O582" s="32">
        <f t="shared" si="29"/>
        <v>1800</v>
      </c>
      <c r="P582" s="33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27">
        <v>30</v>
      </c>
      <c r="M583" s="10">
        <v>30</v>
      </c>
      <c r="O583" s="32">
        <f t="shared" si="29"/>
        <v>1800</v>
      </c>
      <c r="P583" s="33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27">
        <v>30</v>
      </c>
      <c r="M584" s="10">
        <v>30</v>
      </c>
      <c r="O584" s="32">
        <f t="shared" si="29"/>
        <v>1800</v>
      </c>
      <c r="P584" s="33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27">
        <v>30</v>
      </c>
      <c r="M585" s="10">
        <v>30</v>
      </c>
      <c r="O585" s="32">
        <f t="shared" si="29"/>
        <v>1800</v>
      </c>
      <c r="P585" s="33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27">
        <v>30</v>
      </c>
      <c r="M586" s="10">
        <v>30</v>
      </c>
      <c r="O586" s="32">
        <f t="shared" si="29"/>
        <v>1800</v>
      </c>
      <c r="P586" s="33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27">
        <v>30</v>
      </c>
      <c r="M587" s="10">
        <v>30</v>
      </c>
      <c r="O587" s="32">
        <f t="shared" si="29"/>
        <v>1800</v>
      </c>
      <c r="P587" s="33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27">
        <v>30</v>
      </c>
      <c r="M588" s="10">
        <v>30</v>
      </c>
      <c r="O588" s="32">
        <f t="shared" si="29"/>
        <v>1800</v>
      </c>
      <c r="P588" s="33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27">
        <v>30</v>
      </c>
      <c r="M589" s="10">
        <v>30</v>
      </c>
      <c r="O589" s="32">
        <f t="shared" si="29"/>
        <v>1800</v>
      </c>
      <c r="P589" s="33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27">
        <v>30</v>
      </c>
      <c r="M590" s="10">
        <v>30</v>
      </c>
      <c r="O590" s="32">
        <f t="shared" si="29"/>
        <v>1800</v>
      </c>
      <c r="P590" s="33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27">
        <v>30</v>
      </c>
      <c r="M591" s="10">
        <v>30</v>
      </c>
      <c r="O591" s="32">
        <f t="shared" si="29"/>
        <v>1800</v>
      </c>
      <c r="P591" s="33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27">
        <v>30</v>
      </c>
      <c r="M592" s="10">
        <v>30</v>
      </c>
      <c r="O592" s="32">
        <f t="shared" si="29"/>
        <v>1800</v>
      </c>
      <c r="P592" s="33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27">
        <v>30</v>
      </c>
      <c r="M593" s="10">
        <v>30</v>
      </c>
      <c r="O593" s="32">
        <f t="shared" si="29"/>
        <v>1800</v>
      </c>
      <c r="P593" s="33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27">
        <v>30</v>
      </c>
      <c r="M594" s="10">
        <v>30</v>
      </c>
      <c r="O594" s="32">
        <f t="shared" si="29"/>
        <v>1800</v>
      </c>
      <c r="P594" s="33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27">
        <v>30</v>
      </c>
      <c r="M595" s="10">
        <v>30</v>
      </c>
      <c r="O595" s="32">
        <f t="shared" si="29"/>
        <v>1800</v>
      </c>
      <c r="P595" s="33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27">
        <v>30</v>
      </c>
      <c r="M596" s="10">
        <v>30</v>
      </c>
      <c r="O596" s="32">
        <f t="shared" si="29"/>
        <v>1800</v>
      </c>
      <c r="P596" s="33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27">
        <v>30</v>
      </c>
      <c r="M597" s="10">
        <v>30</v>
      </c>
      <c r="O597" s="32">
        <f t="shared" si="29"/>
        <v>1800</v>
      </c>
      <c r="P597" s="33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27">
        <v>30</v>
      </c>
      <c r="M598" s="10">
        <v>30</v>
      </c>
      <c r="O598" s="32">
        <f t="shared" si="29"/>
        <v>1800</v>
      </c>
      <c r="P598" s="33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27">
        <v>30</v>
      </c>
      <c r="M599" s="10">
        <v>30</v>
      </c>
      <c r="O599" s="32">
        <f t="shared" si="29"/>
        <v>1800</v>
      </c>
      <c r="P599" s="33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27">
        <v>30</v>
      </c>
      <c r="M600" s="10">
        <v>30</v>
      </c>
      <c r="O600" s="32">
        <f t="shared" si="29"/>
        <v>1800</v>
      </c>
      <c r="P600" s="33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27">
        <v>30</v>
      </c>
      <c r="M601" s="10">
        <v>30</v>
      </c>
      <c r="O601" s="32">
        <f t="shared" si="29"/>
        <v>1800</v>
      </c>
      <c r="P601" s="33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27">
        <v>30</v>
      </c>
      <c r="M602" s="10">
        <v>30</v>
      </c>
      <c r="O602" s="32">
        <f t="shared" si="29"/>
        <v>1800</v>
      </c>
      <c r="P602" s="33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27">
        <v>30</v>
      </c>
      <c r="M603" s="10">
        <v>30</v>
      </c>
      <c r="O603" s="32">
        <f t="shared" si="29"/>
        <v>1800</v>
      </c>
      <c r="P603" s="33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27">
        <v>30</v>
      </c>
      <c r="M604" s="10">
        <v>30</v>
      </c>
      <c r="O604" s="32">
        <f t="shared" si="29"/>
        <v>1800</v>
      </c>
      <c r="P604" s="33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27">
        <v>30</v>
      </c>
      <c r="M605" s="10">
        <v>30</v>
      </c>
      <c r="O605" s="32">
        <f t="shared" si="29"/>
        <v>1800</v>
      </c>
      <c r="P605" s="33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27">
        <v>30</v>
      </c>
      <c r="M606" s="10">
        <v>30</v>
      </c>
      <c r="O606" s="32">
        <f t="shared" si="29"/>
        <v>1800</v>
      </c>
      <c r="P606" s="33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27">
        <v>30</v>
      </c>
      <c r="M607" s="10">
        <v>30</v>
      </c>
      <c r="O607" s="32">
        <f t="shared" si="29"/>
        <v>1800</v>
      </c>
      <c r="P607" s="33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27">
        <v>29.1</v>
      </c>
      <c r="M608" s="10">
        <v>29</v>
      </c>
      <c r="N608" s="10">
        <v>0.1</v>
      </c>
      <c r="O608" s="32">
        <f t="shared" si="29"/>
        <v>1740.1</v>
      </c>
      <c r="P608" s="33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27">
        <v>29</v>
      </c>
      <c r="M609" s="10">
        <v>29</v>
      </c>
      <c r="O609" s="32">
        <f t="shared" si="29"/>
        <v>1740</v>
      </c>
      <c r="P609" s="33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27">
        <v>29</v>
      </c>
      <c r="M610" s="10">
        <v>29</v>
      </c>
      <c r="O610" s="32">
        <f t="shared" si="29"/>
        <v>1740</v>
      </c>
      <c r="P610" s="33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27">
        <v>28</v>
      </c>
      <c r="M611" s="10">
        <v>28</v>
      </c>
      <c r="O611" s="32">
        <f t="shared" si="29"/>
        <v>1680</v>
      </c>
      <c r="P611" s="33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27">
        <v>28</v>
      </c>
      <c r="M612" s="10">
        <v>28</v>
      </c>
      <c r="O612" s="32">
        <f t="shared" si="29"/>
        <v>1680</v>
      </c>
      <c r="P612" s="33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27">
        <v>27</v>
      </c>
      <c r="M613" s="10">
        <v>27</v>
      </c>
      <c r="O613" s="32">
        <f t="shared" si="29"/>
        <v>1620</v>
      </c>
      <c r="P613" s="33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27">
        <v>27</v>
      </c>
      <c r="M614" s="10">
        <v>27</v>
      </c>
      <c r="O614" s="32">
        <f t="shared" si="29"/>
        <v>1620</v>
      </c>
      <c r="P614" s="33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27">
        <v>26.1</v>
      </c>
      <c r="M615" s="10">
        <v>26</v>
      </c>
      <c r="N615" s="10">
        <v>0.1</v>
      </c>
      <c r="O615" s="32">
        <f t="shared" si="29"/>
        <v>1560.1</v>
      </c>
      <c r="P615" s="33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27">
        <v>26</v>
      </c>
      <c r="M616" s="10">
        <v>26</v>
      </c>
      <c r="O616" s="32">
        <f t="shared" si="29"/>
        <v>1560</v>
      </c>
      <c r="P616" s="33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27">
        <v>26</v>
      </c>
      <c r="M617" s="10">
        <v>26</v>
      </c>
      <c r="O617" s="32">
        <f t="shared" si="29"/>
        <v>1560</v>
      </c>
      <c r="P617" s="33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27">
        <v>26</v>
      </c>
      <c r="M618" s="10">
        <v>26</v>
      </c>
      <c r="O618" s="32">
        <f t="shared" si="29"/>
        <v>1560</v>
      </c>
      <c r="P618" s="33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27">
        <v>25.7</v>
      </c>
      <c r="M619" s="10">
        <v>25</v>
      </c>
      <c r="N619" s="10">
        <v>0.7</v>
      </c>
      <c r="O619" s="32">
        <f t="shared" si="29"/>
        <v>1500.7</v>
      </c>
      <c r="P619" s="33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27">
        <v>25.2</v>
      </c>
      <c r="M620" s="10">
        <v>25</v>
      </c>
      <c r="N620" s="10">
        <v>0.2</v>
      </c>
      <c r="O620" s="32">
        <f t="shared" si="29"/>
        <v>1500.2</v>
      </c>
      <c r="P620" s="33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27">
        <v>25.1</v>
      </c>
      <c r="M621" s="10">
        <v>25</v>
      </c>
      <c r="N621" s="10">
        <v>0.1</v>
      </c>
      <c r="O621" s="32">
        <f t="shared" si="29"/>
        <v>1500.1</v>
      </c>
      <c r="P621" s="33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27">
        <v>25.1</v>
      </c>
      <c r="M622" s="10">
        <v>25</v>
      </c>
      <c r="N622" s="10">
        <v>0.1</v>
      </c>
      <c r="O622" s="32">
        <f t="shared" si="29"/>
        <v>1500.1</v>
      </c>
      <c r="P622" s="33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27">
        <v>25</v>
      </c>
      <c r="M623" s="10">
        <v>25</v>
      </c>
      <c r="O623" s="32">
        <f t="shared" si="29"/>
        <v>1500</v>
      </c>
      <c r="P623" s="33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27">
        <v>25</v>
      </c>
      <c r="M624" s="10">
        <v>25</v>
      </c>
      <c r="O624" s="32">
        <f t="shared" si="29"/>
        <v>1500</v>
      </c>
      <c r="P624" s="33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27">
        <v>25</v>
      </c>
      <c r="M625" s="10">
        <v>25</v>
      </c>
      <c r="O625" s="32">
        <f t="shared" si="29"/>
        <v>1500</v>
      </c>
      <c r="P625" s="33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27">
        <v>24.5</v>
      </c>
      <c r="M626" s="10">
        <v>24</v>
      </c>
      <c r="N626" s="10">
        <v>0.5</v>
      </c>
      <c r="O626" s="32">
        <f t="shared" si="29"/>
        <v>1440.5</v>
      </c>
      <c r="P626" s="33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27">
        <v>24.3</v>
      </c>
      <c r="M627" s="10">
        <v>24</v>
      </c>
      <c r="N627" s="10">
        <v>0.3</v>
      </c>
      <c r="O627" s="32">
        <f t="shared" si="29"/>
        <v>1440.3</v>
      </c>
      <c r="P627" s="33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27">
        <v>24.3</v>
      </c>
      <c r="M628" s="10">
        <v>24</v>
      </c>
      <c r="N628" s="10">
        <v>0.3</v>
      </c>
      <c r="O628" s="32">
        <f t="shared" si="29"/>
        <v>1440.3</v>
      </c>
      <c r="P628" s="33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27">
        <v>24</v>
      </c>
      <c r="M629" s="10">
        <v>24</v>
      </c>
      <c r="O629" s="32">
        <f t="shared" si="29"/>
        <v>1440</v>
      </c>
      <c r="P629" s="33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27">
        <v>24</v>
      </c>
      <c r="M630" s="10">
        <v>24</v>
      </c>
      <c r="O630" s="32">
        <f t="shared" si="29"/>
        <v>1440</v>
      </c>
      <c r="P630" s="33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27">
        <v>24</v>
      </c>
      <c r="M631" s="10">
        <v>24</v>
      </c>
      <c r="O631" s="32">
        <f t="shared" si="29"/>
        <v>1440</v>
      </c>
      <c r="P631" s="33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27">
        <v>24</v>
      </c>
      <c r="M632" s="10">
        <v>24</v>
      </c>
      <c r="O632" s="32">
        <f t="shared" si="29"/>
        <v>1440</v>
      </c>
      <c r="P632" s="33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27">
        <v>24</v>
      </c>
      <c r="M633" s="10">
        <v>24</v>
      </c>
      <c r="O633" s="32">
        <f t="shared" si="29"/>
        <v>1440</v>
      </c>
      <c r="P633" s="33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27">
        <v>24</v>
      </c>
      <c r="M634" s="10">
        <v>24</v>
      </c>
      <c r="O634" s="32">
        <f t="shared" si="29"/>
        <v>1440</v>
      </c>
      <c r="P634" s="33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27">
        <v>24</v>
      </c>
      <c r="M635" s="10">
        <v>24</v>
      </c>
      <c r="O635" s="32">
        <f t="shared" si="29"/>
        <v>1440</v>
      </c>
      <c r="P635" s="33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27">
        <v>24</v>
      </c>
      <c r="M636" s="10">
        <v>24</v>
      </c>
      <c r="O636" s="32">
        <f t="shared" si="29"/>
        <v>1440</v>
      </c>
      <c r="P636" s="33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27">
        <v>24</v>
      </c>
      <c r="M637" s="10">
        <v>24</v>
      </c>
      <c r="O637" s="32">
        <f t="shared" si="29"/>
        <v>1440</v>
      </c>
      <c r="P637" s="33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27">
        <v>23.4</v>
      </c>
      <c r="M638" s="10">
        <v>23</v>
      </c>
      <c r="N638" s="10">
        <v>0.4</v>
      </c>
      <c r="O638" s="32">
        <f t="shared" si="29"/>
        <v>1380.4</v>
      </c>
      <c r="P638" s="33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27">
        <v>23.3</v>
      </c>
      <c r="M639" s="10">
        <v>23</v>
      </c>
      <c r="N639" s="10">
        <v>0.3</v>
      </c>
      <c r="O639" s="32">
        <f t="shared" si="29"/>
        <v>1380.3</v>
      </c>
      <c r="P639" s="33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27">
        <v>22.2</v>
      </c>
      <c r="M640" s="10">
        <v>22</v>
      </c>
      <c r="N640" s="10">
        <v>0.2</v>
      </c>
      <c r="O640" s="32">
        <f t="shared" si="29"/>
        <v>1320.2</v>
      </c>
      <c r="P640" s="33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27">
        <v>22</v>
      </c>
      <c r="M641" s="10">
        <v>22</v>
      </c>
      <c r="O641" s="32">
        <f t="shared" si="29"/>
        <v>1320</v>
      </c>
      <c r="P641" s="33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27">
        <v>21</v>
      </c>
      <c r="M642" s="10">
        <v>21</v>
      </c>
      <c r="O642" s="32">
        <f t="shared" ref="O642:O705" si="32">(M642*60)+N642</f>
        <v>1260</v>
      </c>
      <c r="P642" s="33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27">
        <v>21</v>
      </c>
      <c r="M643" s="10">
        <v>21</v>
      </c>
      <c r="O643" s="32">
        <f t="shared" si="32"/>
        <v>1260</v>
      </c>
      <c r="P643" s="33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27">
        <v>20</v>
      </c>
      <c r="M644" s="10">
        <v>20</v>
      </c>
      <c r="O644" s="32">
        <f t="shared" si="32"/>
        <v>1200</v>
      </c>
      <c r="P644" s="33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27">
        <v>20</v>
      </c>
      <c r="M645" s="10">
        <v>20</v>
      </c>
      <c r="O645" s="32">
        <f t="shared" si="32"/>
        <v>1200</v>
      </c>
      <c r="P645" s="33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27">
        <v>20</v>
      </c>
      <c r="M646" s="10">
        <v>20</v>
      </c>
      <c r="O646" s="32">
        <f t="shared" si="32"/>
        <v>1200</v>
      </c>
      <c r="P646" s="33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27">
        <v>20</v>
      </c>
      <c r="M647" s="10">
        <v>20</v>
      </c>
      <c r="O647" s="32">
        <f t="shared" si="32"/>
        <v>1200</v>
      </c>
      <c r="P647" s="33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27">
        <v>20</v>
      </c>
      <c r="M648" s="10">
        <v>20</v>
      </c>
      <c r="O648" s="32">
        <f t="shared" si="32"/>
        <v>1200</v>
      </c>
      <c r="P648" s="33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27">
        <v>20</v>
      </c>
      <c r="M649" s="10">
        <v>20</v>
      </c>
      <c r="O649" s="32">
        <f t="shared" si="32"/>
        <v>1200</v>
      </c>
      <c r="P649" s="33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27">
        <v>19.5</v>
      </c>
      <c r="M650" s="10">
        <v>19</v>
      </c>
      <c r="N650" s="10">
        <v>0.5</v>
      </c>
      <c r="O650" s="32">
        <f t="shared" si="32"/>
        <v>1140.5</v>
      </c>
      <c r="P650" s="33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27">
        <v>19</v>
      </c>
      <c r="M651" s="10">
        <v>19</v>
      </c>
      <c r="O651" s="32">
        <f t="shared" si="32"/>
        <v>1140</v>
      </c>
      <c r="P651" s="33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27">
        <v>19</v>
      </c>
      <c r="M652" s="10">
        <v>19</v>
      </c>
      <c r="O652" s="32">
        <f t="shared" si="32"/>
        <v>1140</v>
      </c>
      <c r="P652" s="33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27">
        <v>19</v>
      </c>
      <c r="M653" s="10">
        <v>19</v>
      </c>
      <c r="O653" s="32">
        <f t="shared" si="32"/>
        <v>1140</v>
      </c>
      <c r="P653" s="33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27">
        <v>19</v>
      </c>
      <c r="M654" s="10">
        <v>19</v>
      </c>
      <c r="O654" s="32">
        <f t="shared" si="32"/>
        <v>1140</v>
      </c>
      <c r="P654" s="33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27">
        <v>19</v>
      </c>
      <c r="M655" s="10">
        <v>19</v>
      </c>
      <c r="O655" s="32">
        <f t="shared" si="32"/>
        <v>1140</v>
      </c>
      <c r="P655" s="33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27">
        <v>18.5</v>
      </c>
      <c r="M656" s="10">
        <v>18</v>
      </c>
      <c r="N656" s="10">
        <v>0.5</v>
      </c>
      <c r="O656" s="32">
        <f t="shared" si="32"/>
        <v>1080.5</v>
      </c>
      <c r="P656" s="33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27">
        <v>18.3</v>
      </c>
      <c r="M657" s="10">
        <v>18</v>
      </c>
      <c r="N657" s="10">
        <v>0.3</v>
      </c>
      <c r="O657" s="32">
        <f t="shared" si="32"/>
        <v>1080.3</v>
      </c>
      <c r="P657" s="33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27">
        <v>18</v>
      </c>
      <c r="M658" s="10">
        <v>18</v>
      </c>
      <c r="O658" s="32">
        <f t="shared" si="32"/>
        <v>1080</v>
      </c>
      <c r="P658" s="33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27">
        <v>18</v>
      </c>
      <c r="M659" s="10">
        <v>18</v>
      </c>
      <c r="O659" s="32">
        <f t="shared" si="32"/>
        <v>1080</v>
      </c>
      <c r="P659" s="33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27">
        <v>17.5</v>
      </c>
      <c r="M660" s="10">
        <v>17</v>
      </c>
      <c r="N660" s="10">
        <v>0.5</v>
      </c>
      <c r="O660" s="32">
        <f t="shared" si="32"/>
        <v>1020.5</v>
      </c>
      <c r="P660" s="33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27">
        <v>17</v>
      </c>
      <c r="M661" s="10">
        <v>17</v>
      </c>
      <c r="O661" s="32">
        <f t="shared" si="32"/>
        <v>1020</v>
      </c>
      <c r="P661" s="33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27">
        <v>17</v>
      </c>
      <c r="M662" s="10">
        <v>17</v>
      </c>
      <c r="O662" s="32">
        <f t="shared" si="32"/>
        <v>1020</v>
      </c>
      <c r="P662" s="33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27">
        <v>17</v>
      </c>
      <c r="M663" s="10">
        <v>17</v>
      </c>
      <c r="O663" s="32">
        <f t="shared" si="32"/>
        <v>1020</v>
      </c>
      <c r="P663" s="33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27">
        <v>16</v>
      </c>
      <c r="M664" s="10">
        <v>16</v>
      </c>
      <c r="O664" s="32">
        <f t="shared" si="32"/>
        <v>960</v>
      </c>
      <c r="P664" s="33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27">
        <v>16</v>
      </c>
      <c r="M665" s="10">
        <v>16</v>
      </c>
      <c r="O665" s="32">
        <f t="shared" si="32"/>
        <v>960</v>
      </c>
      <c r="P665" s="33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27">
        <v>16</v>
      </c>
      <c r="M666" s="10">
        <v>16</v>
      </c>
      <c r="O666" s="32">
        <f t="shared" si="32"/>
        <v>960</v>
      </c>
      <c r="P666" s="33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27">
        <v>16</v>
      </c>
      <c r="M667" s="10">
        <v>16</v>
      </c>
      <c r="O667" s="32">
        <f t="shared" si="32"/>
        <v>960</v>
      </c>
      <c r="P667" s="33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27">
        <v>15.6</v>
      </c>
      <c r="M668" s="10">
        <v>15</v>
      </c>
      <c r="N668" s="10">
        <v>0.6</v>
      </c>
      <c r="O668" s="32">
        <f t="shared" si="32"/>
        <v>900.6</v>
      </c>
      <c r="P668" s="33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27">
        <v>15</v>
      </c>
      <c r="M669" s="10">
        <v>15</v>
      </c>
      <c r="O669" s="32">
        <f t="shared" si="32"/>
        <v>900</v>
      </c>
      <c r="P669" s="33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27">
        <v>15</v>
      </c>
      <c r="M670" s="10">
        <v>15</v>
      </c>
      <c r="O670" s="32">
        <f t="shared" si="32"/>
        <v>900</v>
      </c>
      <c r="P670" s="33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27">
        <v>15</v>
      </c>
      <c r="M671" s="10">
        <v>15</v>
      </c>
      <c r="O671" s="32">
        <f t="shared" si="32"/>
        <v>900</v>
      </c>
      <c r="P671" s="33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27">
        <v>15</v>
      </c>
      <c r="M672" s="10">
        <v>15</v>
      </c>
      <c r="O672" s="32">
        <f t="shared" si="32"/>
        <v>900</v>
      </c>
      <c r="P672" s="33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27">
        <v>14.9</v>
      </c>
      <c r="M673" s="10">
        <v>14</v>
      </c>
      <c r="N673" s="10">
        <v>0.9</v>
      </c>
      <c r="O673" s="32">
        <f t="shared" si="32"/>
        <v>840.9</v>
      </c>
      <c r="P673" s="33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27">
        <v>14.4</v>
      </c>
      <c r="M674" s="10">
        <v>14</v>
      </c>
      <c r="N674" s="10">
        <v>0.4</v>
      </c>
      <c r="O674" s="32">
        <f t="shared" si="32"/>
        <v>840.4</v>
      </c>
      <c r="P674" s="33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27">
        <v>14</v>
      </c>
      <c r="M675" s="10">
        <v>14</v>
      </c>
      <c r="O675" s="32">
        <f t="shared" si="32"/>
        <v>840</v>
      </c>
      <c r="P675" s="33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27">
        <v>14</v>
      </c>
      <c r="M676" s="10">
        <v>14</v>
      </c>
      <c r="O676" s="32">
        <f t="shared" si="32"/>
        <v>840</v>
      </c>
      <c r="P676" s="33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27">
        <v>14</v>
      </c>
      <c r="M677" s="10">
        <v>14</v>
      </c>
      <c r="O677" s="32">
        <f t="shared" si="32"/>
        <v>840</v>
      </c>
      <c r="P677" s="33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27">
        <v>14</v>
      </c>
      <c r="M678" s="10">
        <v>14</v>
      </c>
      <c r="O678" s="32">
        <f t="shared" si="32"/>
        <v>840</v>
      </c>
      <c r="P678" s="33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27">
        <v>13.7</v>
      </c>
      <c r="M679" s="10">
        <v>13</v>
      </c>
      <c r="N679" s="10">
        <v>0.7</v>
      </c>
      <c r="O679" s="32">
        <f t="shared" si="32"/>
        <v>780.7</v>
      </c>
      <c r="P679" s="33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27">
        <v>13.5</v>
      </c>
      <c r="M680" s="10">
        <v>13</v>
      </c>
      <c r="N680" s="10">
        <v>0.5</v>
      </c>
      <c r="O680" s="32">
        <f t="shared" si="32"/>
        <v>780.5</v>
      </c>
      <c r="P680" s="33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27">
        <v>13</v>
      </c>
      <c r="M681" s="10">
        <v>13</v>
      </c>
      <c r="O681" s="32">
        <f t="shared" si="32"/>
        <v>780</v>
      </c>
      <c r="P681" s="33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27">
        <v>13</v>
      </c>
      <c r="M682" s="10">
        <v>13</v>
      </c>
      <c r="O682" s="32">
        <f t="shared" si="32"/>
        <v>780</v>
      </c>
      <c r="P682" s="33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27">
        <v>13</v>
      </c>
      <c r="M683" s="10">
        <v>13</v>
      </c>
      <c r="O683" s="32">
        <f t="shared" si="32"/>
        <v>780</v>
      </c>
      <c r="P683" s="33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27">
        <v>13</v>
      </c>
      <c r="M684" s="10">
        <v>13</v>
      </c>
      <c r="O684" s="32">
        <f t="shared" si="32"/>
        <v>780</v>
      </c>
      <c r="P684" s="33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27">
        <v>13</v>
      </c>
      <c r="M685" s="10">
        <v>13</v>
      </c>
      <c r="O685" s="32">
        <f t="shared" si="32"/>
        <v>780</v>
      </c>
      <c r="P685" s="33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27">
        <v>12.7</v>
      </c>
      <c r="M686" s="10">
        <v>12</v>
      </c>
      <c r="N686" s="10">
        <v>0.7</v>
      </c>
      <c r="O686" s="32">
        <f t="shared" si="32"/>
        <v>720.7</v>
      </c>
      <c r="P686" s="33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27">
        <v>12.7</v>
      </c>
      <c r="M687" s="10">
        <v>12</v>
      </c>
      <c r="N687" s="10">
        <v>0.7</v>
      </c>
      <c r="O687" s="32">
        <f t="shared" si="32"/>
        <v>720.7</v>
      </c>
      <c r="P687" s="33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27">
        <v>12.7</v>
      </c>
      <c r="M688" s="10">
        <v>12</v>
      </c>
      <c r="N688" s="10">
        <v>0.7</v>
      </c>
      <c r="O688" s="32">
        <f t="shared" si="32"/>
        <v>720.7</v>
      </c>
      <c r="P688" s="33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27">
        <v>12.7</v>
      </c>
      <c r="M689" s="10">
        <v>12</v>
      </c>
      <c r="N689" s="10">
        <v>0.7</v>
      </c>
      <c r="O689" s="32">
        <f t="shared" si="32"/>
        <v>720.7</v>
      </c>
      <c r="P689" s="33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27">
        <v>12.2</v>
      </c>
      <c r="M690" s="10">
        <v>12</v>
      </c>
      <c r="N690" s="10">
        <v>0.2</v>
      </c>
      <c r="O690" s="32">
        <f t="shared" si="32"/>
        <v>720.2</v>
      </c>
      <c r="P690" s="33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27">
        <v>12</v>
      </c>
      <c r="M691" s="10">
        <v>12</v>
      </c>
      <c r="O691" s="32">
        <f t="shared" si="32"/>
        <v>720</v>
      </c>
      <c r="P691" s="33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27">
        <v>12</v>
      </c>
      <c r="M692" s="10">
        <v>12</v>
      </c>
      <c r="O692" s="32">
        <f t="shared" si="32"/>
        <v>720</v>
      </c>
      <c r="P692" s="33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27">
        <v>12</v>
      </c>
      <c r="M693" s="10">
        <v>12</v>
      </c>
      <c r="O693" s="32">
        <f t="shared" si="32"/>
        <v>720</v>
      </c>
      <c r="P693" s="33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27">
        <v>12</v>
      </c>
      <c r="M694" s="10">
        <v>12</v>
      </c>
      <c r="O694" s="32">
        <f t="shared" si="32"/>
        <v>720</v>
      </c>
      <c r="P694" s="33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27">
        <v>12</v>
      </c>
      <c r="M695" s="10">
        <v>12</v>
      </c>
      <c r="O695" s="32">
        <f t="shared" si="32"/>
        <v>720</v>
      </c>
      <c r="P695" s="33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27">
        <v>12</v>
      </c>
      <c r="M696" s="10">
        <v>12</v>
      </c>
      <c r="O696" s="32">
        <f t="shared" si="32"/>
        <v>720</v>
      </c>
      <c r="P696" s="33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27">
        <v>12</v>
      </c>
      <c r="M697" s="10">
        <v>12</v>
      </c>
      <c r="O697" s="32">
        <f t="shared" si="32"/>
        <v>720</v>
      </c>
      <c r="P697" s="33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27">
        <v>12</v>
      </c>
      <c r="M698" s="10">
        <v>12</v>
      </c>
      <c r="O698" s="32">
        <f t="shared" si="32"/>
        <v>720</v>
      </c>
      <c r="P698" s="33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27">
        <v>12</v>
      </c>
      <c r="M699" s="10">
        <v>12</v>
      </c>
      <c r="O699" s="32">
        <f t="shared" si="32"/>
        <v>720</v>
      </c>
      <c r="P699" s="33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27">
        <v>12</v>
      </c>
      <c r="M700" s="10">
        <v>12</v>
      </c>
      <c r="O700" s="32">
        <f t="shared" si="32"/>
        <v>720</v>
      </c>
      <c r="P700" s="33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27">
        <v>11.8</v>
      </c>
      <c r="M701" s="10">
        <v>11</v>
      </c>
      <c r="N701" s="10">
        <v>0.8</v>
      </c>
      <c r="O701" s="32">
        <f t="shared" si="32"/>
        <v>660.8</v>
      </c>
      <c r="P701" s="33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27">
        <v>11.7</v>
      </c>
      <c r="M702" s="10">
        <v>11</v>
      </c>
      <c r="N702" s="10">
        <v>0.7</v>
      </c>
      <c r="O702" s="32">
        <f t="shared" si="32"/>
        <v>660.7</v>
      </c>
      <c r="P702" s="33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27">
        <v>11</v>
      </c>
      <c r="M703" s="10">
        <v>11</v>
      </c>
      <c r="O703" s="32">
        <f t="shared" si="32"/>
        <v>660</v>
      </c>
      <c r="P703" s="33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27">
        <v>11</v>
      </c>
      <c r="M704" s="10">
        <v>11</v>
      </c>
      <c r="O704" s="32">
        <f t="shared" si="32"/>
        <v>660</v>
      </c>
      <c r="P704" s="33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27">
        <v>11</v>
      </c>
      <c r="M705" s="10">
        <v>11</v>
      </c>
      <c r="O705" s="32">
        <f t="shared" si="32"/>
        <v>660</v>
      </c>
      <c r="P705" s="33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27">
        <v>11</v>
      </c>
      <c r="M706" s="10">
        <v>11</v>
      </c>
      <c r="O706" s="32">
        <f t="shared" ref="O706:O769" si="35">(M706*60)+N706</f>
        <v>660</v>
      </c>
      <c r="P706" s="33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27">
        <v>11</v>
      </c>
      <c r="M707" s="10">
        <v>11</v>
      </c>
      <c r="O707" s="32">
        <f t="shared" si="35"/>
        <v>660</v>
      </c>
      <c r="P707" s="33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27">
        <v>11</v>
      </c>
      <c r="M708" s="10">
        <v>11</v>
      </c>
      <c r="O708" s="32">
        <f t="shared" si="35"/>
        <v>660</v>
      </c>
      <c r="P708" s="33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27">
        <v>10.91</v>
      </c>
      <c r="M709" s="10">
        <v>10</v>
      </c>
      <c r="N709" s="10">
        <v>0.91</v>
      </c>
      <c r="O709" s="32">
        <f t="shared" si="35"/>
        <v>600.91</v>
      </c>
      <c r="P709" s="33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27">
        <v>10.9</v>
      </c>
      <c r="M710" s="10">
        <v>10</v>
      </c>
      <c r="N710" s="10">
        <v>0.9</v>
      </c>
      <c r="O710" s="32">
        <f t="shared" si="35"/>
        <v>600.9</v>
      </c>
      <c r="P710" s="33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27">
        <v>10.7</v>
      </c>
      <c r="M711" s="10">
        <v>10</v>
      </c>
      <c r="N711" s="10">
        <v>0.7</v>
      </c>
      <c r="O711" s="32">
        <f t="shared" si="35"/>
        <v>600.70000000000005</v>
      </c>
      <c r="P711" s="33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27">
        <v>10.5</v>
      </c>
      <c r="M712" s="10">
        <v>10</v>
      </c>
      <c r="N712" s="10">
        <v>0.5</v>
      </c>
      <c r="O712" s="32">
        <f t="shared" si="35"/>
        <v>600.5</v>
      </c>
      <c r="P712" s="33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27">
        <v>10.3</v>
      </c>
      <c r="M713" s="10">
        <v>10</v>
      </c>
      <c r="N713" s="10">
        <v>0.3</v>
      </c>
      <c r="O713" s="32">
        <f t="shared" si="35"/>
        <v>600.29999999999995</v>
      </c>
      <c r="P713" s="33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27">
        <v>10.3</v>
      </c>
      <c r="M714" s="10">
        <v>10</v>
      </c>
      <c r="N714" s="10">
        <v>0.3</v>
      </c>
      <c r="O714" s="32">
        <f t="shared" si="35"/>
        <v>600.29999999999995</v>
      </c>
      <c r="P714" s="33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27">
        <v>10.199999999999999</v>
      </c>
      <c r="M715" s="10">
        <v>10</v>
      </c>
      <c r="N715" s="10">
        <v>0.2</v>
      </c>
      <c r="O715" s="32">
        <f t="shared" si="35"/>
        <v>600.20000000000005</v>
      </c>
      <c r="P715" s="33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27">
        <v>10.199999999999999</v>
      </c>
      <c r="M716" s="10">
        <v>10</v>
      </c>
      <c r="N716" s="10">
        <v>0.2</v>
      </c>
      <c r="O716" s="32">
        <f t="shared" si="35"/>
        <v>600.20000000000005</v>
      </c>
      <c r="P716" s="33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27">
        <v>10.1</v>
      </c>
      <c r="M717" s="10">
        <v>10</v>
      </c>
      <c r="N717" s="10">
        <v>0.1</v>
      </c>
      <c r="O717" s="32">
        <f t="shared" si="35"/>
        <v>600.1</v>
      </c>
      <c r="P717" s="33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27">
        <v>10.1</v>
      </c>
      <c r="M718" s="10">
        <v>10</v>
      </c>
      <c r="N718" s="10">
        <v>0.1</v>
      </c>
      <c r="O718" s="32">
        <f t="shared" si="35"/>
        <v>600.1</v>
      </c>
      <c r="P718" s="33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27">
        <v>10</v>
      </c>
      <c r="M719" s="10">
        <v>10</v>
      </c>
      <c r="O719" s="32">
        <f t="shared" si="35"/>
        <v>600</v>
      </c>
      <c r="P719" s="33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27">
        <v>10</v>
      </c>
      <c r="M720" s="10">
        <v>10</v>
      </c>
      <c r="O720" s="32">
        <f t="shared" si="35"/>
        <v>600</v>
      </c>
      <c r="P720" s="33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27">
        <v>10</v>
      </c>
      <c r="M721" s="10">
        <v>10</v>
      </c>
      <c r="O721" s="32">
        <f t="shared" si="35"/>
        <v>600</v>
      </c>
      <c r="P721" s="33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27">
        <v>10</v>
      </c>
      <c r="M722" s="10">
        <v>10</v>
      </c>
      <c r="O722" s="32">
        <f t="shared" si="35"/>
        <v>600</v>
      </c>
      <c r="P722" s="33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27">
        <v>10</v>
      </c>
      <c r="M723" s="10">
        <v>10</v>
      </c>
      <c r="O723" s="32">
        <f t="shared" si="35"/>
        <v>600</v>
      </c>
      <c r="P723" s="33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27">
        <v>10</v>
      </c>
      <c r="M724" s="10">
        <v>10</v>
      </c>
      <c r="O724" s="32">
        <f t="shared" si="35"/>
        <v>600</v>
      </c>
      <c r="P724" s="33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27">
        <v>10</v>
      </c>
      <c r="M725" s="10">
        <v>10</v>
      </c>
      <c r="O725" s="32">
        <f t="shared" si="35"/>
        <v>600</v>
      </c>
      <c r="P725" s="33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27">
        <v>10</v>
      </c>
      <c r="M726" s="10">
        <v>10</v>
      </c>
      <c r="O726" s="32">
        <f t="shared" si="35"/>
        <v>600</v>
      </c>
      <c r="P726" s="33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27">
        <v>10</v>
      </c>
      <c r="M727" s="10">
        <v>10</v>
      </c>
      <c r="O727" s="32">
        <f t="shared" si="35"/>
        <v>600</v>
      </c>
      <c r="P727" s="33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27">
        <v>10</v>
      </c>
      <c r="M728" s="10">
        <v>10</v>
      </c>
      <c r="O728" s="32">
        <f t="shared" si="35"/>
        <v>600</v>
      </c>
      <c r="P728" s="33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27">
        <v>10</v>
      </c>
      <c r="M729" s="10">
        <v>10</v>
      </c>
      <c r="O729" s="32">
        <f t="shared" si="35"/>
        <v>600</v>
      </c>
      <c r="P729" s="33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27">
        <v>9.6</v>
      </c>
      <c r="M730" s="10">
        <v>9</v>
      </c>
      <c r="N730" s="10">
        <v>6</v>
      </c>
      <c r="O730" s="32">
        <f t="shared" si="35"/>
        <v>546</v>
      </c>
      <c r="P730" s="33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27">
        <v>9.5</v>
      </c>
      <c r="M731" s="10">
        <v>9</v>
      </c>
      <c r="N731" s="10">
        <v>5</v>
      </c>
      <c r="O731" s="32">
        <f t="shared" si="35"/>
        <v>545</v>
      </c>
      <c r="P731" s="33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27">
        <v>9.4</v>
      </c>
      <c r="M732" s="10">
        <v>9</v>
      </c>
      <c r="N732" s="10">
        <v>4</v>
      </c>
      <c r="O732" s="32">
        <f t="shared" si="35"/>
        <v>544</v>
      </c>
      <c r="P732" s="33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27">
        <v>9.4</v>
      </c>
      <c r="M733" s="10">
        <v>9</v>
      </c>
      <c r="N733" s="10">
        <v>4</v>
      </c>
      <c r="O733" s="32">
        <f t="shared" si="35"/>
        <v>544</v>
      </c>
      <c r="P733" s="33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27">
        <v>9.27</v>
      </c>
      <c r="M734" s="10">
        <v>9</v>
      </c>
      <c r="N734" s="10">
        <v>27</v>
      </c>
      <c r="O734" s="32">
        <f t="shared" si="35"/>
        <v>567</v>
      </c>
      <c r="P734" s="33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27">
        <v>9.1999999999999993</v>
      </c>
      <c r="M735" s="10">
        <v>9</v>
      </c>
      <c r="N735" s="10">
        <v>2</v>
      </c>
      <c r="O735" s="32">
        <f t="shared" si="35"/>
        <v>542</v>
      </c>
      <c r="P735" s="33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27">
        <v>9</v>
      </c>
      <c r="M736" s="10">
        <v>9</v>
      </c>
      <c r="O736" s="32">
        <f t="shared" si="35"/>
        <v>540</v>
      </c>
      <c r="P736" s="33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27">
        <v>9</v>
      </c>
      <c r="M737" s="10">
        <v>9</v>
      </c>
      <c r="O737" s="32">
        <f t="shared" si="35"/>
        <v>540</v>
      </c>
      <c r="P737" s="33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27">
        <v>9</v>
      </c>
      <c r="M738" s="10">
        <v>9</v>
      </c>
      <c r="O738" s="32">
        <f t="shared" si="35"/>
        <v>540</v>
      </c>
      <c r="P738" s="33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27">
        <v>9</v>
      </c>
      <c r="M739" s="10">
        <v>9</v>
      </c>
      <c r="O739" s="32">
        <f t="shared" si="35"/>
        <v>540</v>
      </c>
      <c r="P739" s="33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27">
        <v>9</v>
      </c>
      <c r="M740" s="10">
        <v>9</v>
      </c>
      <c r="O740" s="32">
        <f t="shared" si="35"/>
        <v>540</v>
      </c>
      <c r="P740" s="33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27">
        <v>9</v>
      </c>
      <c r="M741" s="10">
        <v>9</v>
      </c>
      <c r="O741" s="32">
        <f t="shared" si="35"/>
        <v>540</v>
      </c>
      <c r="P741" s="33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27">
        <v>9</v>
      </c>
      <c r="M742" s="10">
        <v>9</v>
      </c>
      <c r="O742" s="32">
        <f t="shared" si="35"/>
        <v>540</v>
      </c>
      <c r="P742" s="33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27">
        <v>9</v>
      </c>
      <c r="M743" s="10">
        <v>9</v>
      </c>
      <c r="O743" s="32">
        <f t="shared" si="35"/>
        <v>540</v>
      </c>
      <c r="P743" s="33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27">
        <v>9</v>
      </c>
      <c r="M744" s="10">
        <v>9</v>
      </c>
      <c r="O744" s="32">
        <f t="shared" si="35"/>
        <v>540</v>
      </c>
      <c r="P744" s="33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27">
        <v>8.8000000000000007</v>
      </c>
      <c r="M745" s="10">
        <v>8</v>
      </c>
      <c r="N745" s="10">
        <v>8</v>
      </c>
      <c r="O745" s="32">
        <f t="shared" si="35"/>
        <v>488</v>
      </c>
      <c r="P745" s="33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27">
        <v>8.6999999999999993</v>
      </c>
      <c r="M746" s="10">
        <v>8</v>
      </c>
      <c r="N746" s="10">
        <v>7</v>
      </c>
      <c r="O746" s="32">
        <f t="shared" si="35"/>
        <v>487</v>
      </c>
      <c r="P746" s="33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27">
        <v>8.6999999999999993</v>
      </c>
      <c r="M747" s="10">
        <v>8</v>
      </c>
      <c r="N747" s="10">
        <v>7</v>
      </c>
      <c r="O747" s="32">
        <f t="shared" si="35"/>
        <v>487</v>
      </c>
      <c r="P747" s="33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27">
        <v>8.6999999999999993</v>
      </c>
      <c r="M748" s="10">
        <v>8</v>
      </c>
      <c r="N748" s="10">
        <v>7</v>
      </c>
      <c r="O748" s="32">
        <f t="shared" si="35"/>
        <v>487</v>
      </c>
      <c r="P748" s="33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27">
        <v>8.6999999999999993</v>
      </c>
      <c r="M749" s="10">
        <v>8</v>
      </c>
      <c r="N749" s="10">
        <v>7</v>
      </c>
      <c r="O749" s="32">
        <f t="shared" si="35"/>
        <v>487</v>
      </c>
      <c r="P749" s="33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27">
        <v>8.6</v>
      </c>
      <c r="M750" s="10">
        <v>8</v>
      </c>
      <c r="N750" s="10">
        <v>6</v>
      </c>
      <c r="O750" s="32">
        <f t="shared" si="35"/>
        <v>486</v>
      </c>
      <c r="P750" s="33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27">
        <v>8.1999999999999993</v>
      </c>
      <c r="M751" s="10">
        <v>8</v>
      </c>
      <c r="N751" s="10">
        <v>2</v>
      </c>
      <c r="O751" s="32">
        <f t="shared" si="35"/>
        <v>482</v>
      </c>
      <c r="P751" s="33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27">
        <v>8.06</v>
      </c>
      <c r="M752" s="10">
        <v>8</v>
      </c>
      <c r="N752" s="10">
        <v>6</v>
      </c>
      <c r="O752" s="32">
        <f t="shared" si="35"/>
        <v>486</v>
      </c>
      <c r="P752" s="33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27">
        <v>8</v>
      </c>
      <c r="M753" s="10">
        <v>8</v>
      </c>
      <c r="O753" s="32">
        <f t="shared" si="35"/>
        <v>480</v>
      </c>
      <c r="P753" s="33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27">
        <v>8</v>
      </c>
      <c r="M754" s="10">
        <v>8</v>
      </c>
      <c r="O754" s="32">
        <f t="shared" si="35"/>
        <v>480</v>
      </c>
      <c r="P754" s="33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27">
        <v>8</v>
      </c>
      <c r="M755" s="10">
        <v>8</v>
      </c>
      <c r="O755" s="32">
        <f t="shared" si="35"/>
        <v>480</v>
      </c>
      <c r="P755" s="33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27">
        <v>8</v>
      </c>
      <c r="M756" s="10">
        <v>8</v>
      </c>
      <c r="O756" s="32">
        <f t="shared" si="35"/>
        <v>480</v>
      </c>
      <c r="P756" s="33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27">
        <v>8</v>
      </c>
      <c r="M757" s="10">
        <v>8</v>
      </c>
      <c r="O757" s="32">
        <f t="shared" si="35"/>
        <v>480</v>
      </c>
      <c r="P757" s="33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27">
        <v>8</v>
      </c>
      <c r="M758" s="10">
        <v>8</v>
      </c>
      <c r="O758" s="32">
        <f t="shared" si="35"/>
        <v>480</v>
      </c>
      <c r="P758" s="33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27">
        <v>8</v>
      </c>
      <c r="M759" s="10">
        <v>8</v>
      </c>
      <c r="O759" s="32">
        <f t="shared" si="35"/>
        <v>480</v>
      </c>
      <c r="P759" s="33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27">
        <v>8</v>
      </c>
      <c r="M760" s="10">
        <v>8</v>
      </c>
      <c r="O760" s="32">
        <f t="shared" si="35"/>
        <v>480</v>
      </c>
      <c r="P760" s="33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27">
        <v>8</v>
      </c>
      <c r="M761" s="10">
        <v>8</v>
      </c>
      <c r="O761" s="32">
        <f t="shared" si="35"/>
        <v>480</v>
      </c>
      <c r="P761" s="33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27">
        <v>8</v>
      </c>
      <c r="M762" s="10">
        <v>8</v>
      </c>
      <c r="O762" s="32">
        <f t="shared" si="35"/>
        <v>480</v>
      </c>
      <c r="P762" s="33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27">
        <v>8</v>
      </c>
      <c r="M763" s="10">
        <v>8</v>
      </c>
      <c r="O763" s="32">
        <f t="shared" si="35"/>
        <v>480</v>
      </c>
      <c r="P763" s="33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27">
        <v>8</v>
      </c>
      <c r="M764" s="10">
        <v>8</v>
      </c>
      <c r="O764" s="32">
        <f t="shared" si="35"/>
        <v>480</v>
      </c>
      <c r="P764" s="33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27">
        <v>8</v>
      </c>
      <c r="M765" s="10">
        <v>8</v>
      </c>
      <c r="O765" s="32">
        <f t="shared" si="35"/>
        <v>480</v>
      </c>
      <c r="P765" s="33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27">
        <v>8</v>
      </c>
      <c r="M766" s="10">
        <v>8</v>
      </c>
      <c r="O766" s="32">
        <f t="shared" si="35"/>
        <v>480</v>
      </c>
      <c r="P766" s="33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27">
        <v>8</v>
      </c>
      <c r="M767" s="10">
        <v>8</v>
      </c>
      <c r="O767" s="32">
        <f t="shared" si="35"/>
        <v>480</v>
      </c>
      <c r="P767" s="33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27">
        <v>8</v>
      </c>
      <c r="M768" s="10">
        <v>8</v>
      </c>
      <c r="O768" s="32">
        <f t="shared" si="35"/>
        <v>480</v>
      </c>
      <c r="P768" s="33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27">
        <v>8</v>
      </c>
      <c r="M769" s="10">
        <v>8</v>
      </c>
      <c r="O769" s="32">
        <f t="shared" si="35"/>
        <v>480</v>
      </c>
      <c r="P769" s="33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27">
        <v>8</v>
      </c>
      <c r="M770" s="10">
        <v>8</v>
      </c>
      <c r="O770" s="32">
        <f t="shared" ref="O770:O833" si="38">(M770*60)+N770</f>
        <v>480</v>
      </c>
      <c r="P770" s="33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27">
        <v>8</v>
      </c>
      <c r="M771" s="10">
        <v>8</v>
      </c>
      <c r="O771" s="32">
        <f t="shared" si="38"/>
        <v>480</v>
      </c>
      <c r="P771" s="33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27">
        <v>8</v>
      </c>
      <c r="M772" s="10">
        <v>8</v>
      </c>
      <c r="O772" s="32">
        <f t="shared" si="38"/>
        <v>480</v>
      </c>
      <c r="P772" s="33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27">
        <v>8</v>
      </c>
      <c r="M773" s="10">
        <v>8</v>
      </c>
      <c r="O773" s="32">
        <f t="shared" si="38"/>
        <v>480</v>
      </c>
      <c r="P773" s="33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27">
        <v>7.61</v>
      </c>
      <c r="M774" s="10">
        <v>7</v>
      </c>
      <c r="N774" s="10">
        <v>61</v>
      </c>
      <c r="O774" s="32">
        <f t="shared" si="38"/>
        <v>481</v>
      </c>
      <c r="P774" s="33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27">
        <v>7.2</v>
      </c>
      <c r="M775" s="10">
        <v>7</v>
      </c>
      <c r="N775" s="10">
        <v>2</v>
      </c>
      <c r="O775" s="32">
        <f t="shared" si="38"/>
        <v>422</v>
      </c>
      <c r="P775" s="33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27">
        <v>7</v>
      </c>
      <c r="M776" s="10">
        <v>7</v>
      </c>
      <c r="O776" s="32">
        <f t="shared" si="38"/>
        <v>420</v>
      </c>
      <c r="P776" s="33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27">
        <v>7</v>
      </c>
      <c r="M777" s="10">
        <v>7</v>
      </c>
      <c r="O777" s="32">
        <f t="shared" si="38"/>
        <v>420</v>
      </c>
      <c r="P777" s="33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27">
        <v>7</v>
      </c>
      <c r="M778" s="10">
        <v>7</v>
      </c>
      <c r="O778" s="32">
        <f t="shared" si="38"/>
        <v>420</v>
      </c>
      <c r="P778" s="33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27">
        <v>7</v>
      </c>
      <c r="M779" s="10">
        <v>7</v>
      </c>
      <c r="O779" s="32">
        <f t="shared" si="38"/>
        <v>420</v>
      </c>
      <c r="P779" s="33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27">
        <v>7</v>
      </c>
      <c r="M780" s="10">
        <v>7</v>
      </c>
      <c r="O780" s="32">
        <f t="shared" si="38"/>
        <v>420</v>
      </c>
      <c r="P780" s="33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27">
        <v>7</v>
      </c>
      <c r="M781" s="10">
        <v>7</v>
      </c>
      <c r="O781" s="32">
        <f t="shared" si="38"/>
        <v>420</v>
      </c>
      <c r="P781" s="33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27">
        <v>7</v>
      </c>
      <c r="M782" s="10">
        <v>7</v>
      </c>
      <c r="O782" s="32">
        <f t="shared" si="38"/>
        <v>420</v>
      </c>
      <c r="P782" s="33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27">
        <v>7</v>
      </c>
      <c r="M783" s="10">
        <v>7</v>
      </c>
      <c r="O783" s="32">
        <f t="shared" si="38"/>
        <v>420</v>
      </c>
      <c r="P783" s="33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27">
        <v>7</v>
      </c>
      <c r="M784" s="10">
        <v>7</v>
      </c>
      <c r="O784" s="32">
        <f t="shared" si="38"/>
        <v>420</v>
      </c>
      <c r="P784" s="33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27">
        <v>7</v>
      </c>
      <c r="M785" s="10">
        <v>7</v>
      </c>
      <c r="O785" s="32">
        <f t="shared" si="38"/>
        <v>420</v>
      </c>
      <c r="P785" s="33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27">
        <v>7</v>
      </c>
      <c r="M786" s="10">
        <v>7</v>
      </c>
      <c r="O786" s="32">
        <f t="shared" si="38"/>
        <v>420</v>
      </c>
      <c r="P786" s="33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27">
        <v>7</v>
      </c>
      <c r="M787" s="10">
        <v>7</v>
      </c>
      <c r="O787" s="32">
        <f t="shared" si="38"/>
        <v>420</v>
      </c>
      <c r="P787" s="33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27">
        <v>6.94</v>
      </c>
      <c r="M788" s="10">
        <v>6</v>
      </c>
      <c r="N788" s="10">
        <v>94</v>
      </c>
      <c r="O788" s="32">
        <f t="shared" si="38"/>
        <v>454</v>
      </c>
      <c r="P788" s="33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27">
        <v>6.7</v>
      </c>
      <c r="M789" s="10">
        <v>6</v>
      </c>
      <c r="N789" s="10">
        <v>7</v>
      </c>
      <c r="O789" s="32">
        <f t="shared" si="38"/>
        <v>367</v>
      </c>
      <c r="P789" s="33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27">
        <v>6.49</v>
      </c>
      <c r="M790" s="10">
        <v>6</v>
      </c>
      <c r="N790" s="10">
        <v>49</v>
      </c>
      <c r="O790" s="32">
        <f t="shared" si="38"/>
        <v>409</v>
      </c>
      <c r="P790" s="33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27">
        <v>6.35</v>
      </c>
      <c r="M791" s="10">
        <v>6</v>
      </c>
      <c r="N791" s="10">
        <v>35</v>
      </c>
      <c r="O791" s="32">
        <f t="shared" si="38"/>
        <v>395</v>
      </c>
      <c r="P791" s="33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27">
        <v>6.35</v>
      </c>
      <c r="M792" s="10">
        <v>6</v>
      </c>
      <c r="N792" s="10">
        <v>35</v>
      </c>
      <c r="O792" s="32">
        <f t="shared" si="38"/>
        <v>395</v>
      </c>
      <c r="P792" s="33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27">
        <v>6.2</v>
      </c>
      <c r="M793" s="10">
        <v>6</v>
      </c>
      <c r="N793" s="10">
        <v>2</v>
      </c>
      <c r="O793" s="32">
        <f t="shared" si="38"/>
        <v>362</v>
      </c>
      <c r="P793" s="33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27">
        <v>6</v>
      </c>
      <c r="M794" s="10">
        <v>6</v>
      </c>
      <c r="O794" s="32">
        <f t="shared" si="38"/>
        <v>360</v>
      </c>
      <c r="P794" s="33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27">
        <v>6</v>
      </c>
      <c r="M795" s="10">
        <v>6</v>
      </c>
      <c r="O795" s="32">
        <f t="shared" si="38"/>
        <v>360</v>
      </c>
      <c r="P795" s="33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27">
        <v>6</v>
      </c>
      <c r="M796" s="10">
        <v>6</v>
      </c>
      <c r="O796" s="32">
        <f t="shared" si="38"/>
        <v>360</v>
      </c>
      <c r="P796" s="33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27">
        <v>6</v>
      </c>
      <c r="M797" s="10">
        <v>6</v>
      </c>
      <c r="O797" s="32">
        <f t="shared" si="38"/>
        <v>360</v>
      </c>
      <c r="P797" s="33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27">
        <v>6</v>
      </c>
      <c r="M798" s="10">
        <v>6</v>
      </c>
      <c r="O798" s="32">
        <f t="shared" si="38"/>
        <v>360</v>
      </c>
      <c r="P798" s="33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27">
        <v>6</v>
      </c>
      <c r="M799" s="10">
        <v>6</v>
      </c>
      <c r="O799" s="32">
        <f t="shared" si="38"/>
        <v>360</v>
      </c>
      <c r="P799" s="33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27">
        <v>6</v>
      </c>
      <c r="M800" s="10">
        <v>6</v>
      </c>
      <c r="O800" s="32">
        <f t="shared" si="38"/>
        <v>360</v>
      </c>
      <c r="P800" s="33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27">
        <v>6</v>
      </c>
      <c r="M801" s="10">
        <v>6</v>
      </c>
      <c r="O801" s="32">
        <f t="shared" si="38"/>
        <v>360</v>
      </c>
      <c r="P801" s="33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27">
        <v>6</v>
      </c>
      <c r="M802" s="10">
        <v>6</v>
      </c>
      <c r="O802" s="32">
        <f t="shared" si="38"/>
        <v>360</v>
      </c>
      <c r="P802" s="33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27">
        <v>6</v>
      </c>
      <c r="M803" s="10">
        <v>6</v>
      </c>
      <c r="O803" s="32">
        <f t="shared" si="38"/>
        <v>360</v>
      </c>
      <c r="P803" s="33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27">
        <v>6</v>
      </c>
      <c r="M804" s="10">
        <v>6</v>
      </c>
      <c r="O804" s="32">
        <f t="shared" si="38"/>
        <v>360</v>
      </c>
      <c r="P804" s="33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27">
        <v>6</v>
      </c>
      <c r="M805" s="10">
        <v>6</v>
      </c>
      <c r="O805" s="32">
        <f t="shared" si="38"/>
        <v>360</v>
      </c>
      <c r="P805" s="33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27">
        <v>6</v>
      </c>
      <c r="M806" s="10">
        <v>6</v>
      </c>
      <c r="O806" s="32">
        <f t="shared" si="38"/>
        <v>360</v>
      </c>
      <c r="P806" s="33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27">
        <v>6</v>
      </c>
      <c r="M807" s="10">
        <v>6</v>
      </c>
      <c r="O807" s="32">
        <f t="shared" si="38"/>
        <v>360</v>
      </c>
      <c r="P807" s="33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27">
        <v>5.84</v>
      </c>
      <c r="M808" s="10">
        <v>5</v>
      </c>
      <c r="N808" s="10">
        <v>84</v>
      </c>
      <c r="O808" s="32">
        <f t="shared" si="38"/>
        <v>384</v>
      </c>
      <c r="P808" s="33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27">
        <v>5.8</v>
      </c>
      <c r="M809" s="10">
        <v>5</v>
      </c>
      <c r="N809" s="10">
        <v>8</v>
      </c>
      <c r="O809" s="32">
        <f t="shared" si="38"/>
        <v>308</v>
      </c>
      <c r="P809" s="33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27">
        <v>5.59</v>
      </c>
      <c r="M810" s="10">
        <v>5</v>
      </c>
      <c r="N810" s="10">
        <v>59</v>
      </c>
      <c r="O810" s="32">
        <f t="shared" si="38"/>
        <v>359</v>
      </c>
      <c r="P810" s="33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27">
        <v>5.56</v>
      </c>
      <c r="M811" s="10">
        <v>5</v>
      </c>
      <c r="N811" s="10">
        <v>56</v>
      </c>
      <c r="O811" s="32">
        <f t="shared" si="38"/>
        <v>356</v>
      </c>
      <c r="P811" s="33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27">
        <v>5.4</v>
      </c>
      <c r="M812" s="10">
        <v>5</v>
      </c>
      <c r="N812" s="10">
        <v>4</v>
      </c>
      <c r="O812" s="32">
        <f t="shared" si="38"/>
        <v>304</v>
      </c>
      <c r="P812" s="33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27">
        <v>5.4</v>
      </c>
      <c r="M813" s="10">
        <v>5</v>
      </c>
      <c r="N813" s="10">
        <v>4</v>
      </c>
      <c r="O813" s="32">
        <f t="shared" si="38"/>
        <v>304</v>
      </c>
      <c r="P813" s="33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27">
        <v>5.32</v>
      </c>
      <c r="M814" s="10">
        <v>5</v>
      </c>
      <c r="N814" s="10">
        <v>32</v>
      </c>
      <c r="O814" s="32">
        <f t="shared" si="38"/>
        <v>332</v>
      </c>
      <c r="P814" s="33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27">
        <v>5.32</v>
      </c>
      <c r="M815" s="10">
        <v>5</v>
      </c>
      <c r="N815" s="10">
        <v>32</v>
      </c>
      <c r="O815" s="32">
        <f t="shared" si="38"/>
        <v>332</v>
      </c>
      <c r="P815" s="33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27">
        <v>5.31</v>
      </c>
      <c r="M816" s="10">
        <v>5</v>
      </c>
      <c r="N816" s="10">
        <v>31</v>
      </c>
      <c r="O816" s="32">
        <f t="shared" si="38"/>
        <v>331</v>
      </c>
      <c r="P816" s="33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27">
        <v>5.3</v>
      </c>
      <c r="M817" s="10">
        <v>5</v>
      </c>
      <c r="N817" s="10">
        <v>3</v>
      </c>
      <c r="O817" s="32">
        <f t="shared" si="38"/>
        <v>303</v>
      </c>
      <c r="P817" s="33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27">
        <v>5.3</v>
      </c>
      <c r="M818" s="10">
        <v>5</v>
      </c>
      <c r="N818" s="10">
        <v>3</v>
      </c>
      <c r="O818" s="32">
        <f t="shared" si="38"/>
        <v>303</v>
      </c>
      <c r="P818" s="33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27">
        <v>5.08</v>
      </c>
      <c r="M819" s="10">
        <v>5</v>
      </c>
      <c r="N819" s="10">
        <v>8</v>
      </c>
      <c r="O819" s="32">
        <f t="shared" si="38"/>
        <v>308</v>
      </c>
      <c r="P819" s="33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27">
        <v>5</v>
      </c>
      <c r="M820" s="10">
        <v>5</v>
      </c>
      <c r="O820" s="32">
        <f t="shared" si="38"/>
        <v>300</v>
      </c>
      <c r="P820" s="33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27">
        <v>5</v>
      </c>
      <c r="M821" s="10">
        <v>5</v>
      </c>
      <c r="O821" s="32">
        <f t="shared" si="38"/>
        <v>300</v>
      </c>
      <c r="P821" s="33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27">
        <v>5</v>
      </c>
      <c r="M822" s="10">
        <v>5</v>
      </c>
      <c r="O822" s="32">
        <f t="shared" si="38"/>
        <v>300</v>
      </c>
      <c r="P822" s="33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27">
        <v>5</v>
      </c>
      <c r="M823" s="10">
        <v>5</v>
      </c>
      <c r="O823" s="32">
        <f t="shared" si="38"/>
        <v>300</v>
      </c>
      <c r="P823" s="33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27">
        <v>5</v>
      </c>
      <c r="M824" s="10">
        <v>5</v>
      </c>
      <c r="O824" s="32">
        <f t="shared" si="38"/>
        <v>300</v>
      </c>
      <c r="P824" s="33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27">
        <v>5</v>
      </c>
      <c r="M825" s="10">
        <v>5</v>
      </c>
      <c r="O825" s="32">
        <f t="shared" si="38"/>
        <v>300</v>
      </c>
      <c r="P825" s="33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27">
        <v>5</v>
      </c>
      <c r="M826" s="10">
        <v>5</v>
      </c>
      <c r="O826" s="32">
        <f t="shared" si="38"/>
        <v>300</v>
      </c>
      <c r="P826" s="33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27">
        <v>5</v>
      </c>
      <c r="M827" s="10">
        <v>5</v>
      </c>
      <c r="O827" s="32">
        <f t="shared" si="38"/>
        <v>300</v>
      </c>
      <c r="P827" s="33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27">
        <v>5</v>
      </c>
      <c r="M828" s="10">
        <v>5</v>
      </c>
      <c r="O828" s="32">
        <f t="shared" si="38"/>
        <v>300</v>
      </c>
      <c r="P828" s="33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27">
        <v>5</v>
      </c>
      <c r="M829" s="10">
        <v>5</v>
      </c>
      <c r="O829" s="32">
        <f t="shared" si="38"/>
        <v>300</v>
      </c>
      <c r="P829" s="33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27">
        <v>5</v>
      </c>
      <c r="M830" s="10">
        <v>5</v>
      </c>
      <c r="O830" s="32">
        <f t="shared" si="38"/>
        <v>300</v>
      </c>
      <c r="P830" s="33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27">
        <v>5</v>
      </c>
      <c r="M831" s="10">
        <v>5</v>
      </c>
      <c r="O831" s="32">
        <f t="shared" si="38"/>
        <v>300</v>
      </c>
      <c r="P831" s="33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27">
        <v>5</v>
      </c>
      <c r="M832" s="10">
        <v>5</v>
      </c>
      <c r="O832" s="32">
        <f t="shared" si="38"/>
        <v>300</v>
      </c>
      <c r="P832" s="33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27">
        <v>4.7699999999999996</v>
      </c>
      <c r="M833" s="10">
        <v>4</v>
      </c>
      <c r="N833" s="10">
        <v>77</v>
      </c>
      <c r="O833" s="32">
        <f t="shared" si="38"/>
        <v>317</v>
      </c>
      <c r="P833" s="33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27">
        <v>4.5999999999999996</v>
      </c>
      <c r="M834" s="10">
        <v>4</v>
      </c>
      <c r="N834" s="10">
        <v>6</v>
      </c>
      <c r="O834" s="32">
        <f t="shared" ref="O834:O897" si="41">(M834*60)+N834</f>
        <v>246</v>
      </c>
      <c r="P834" s="33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27">
        <v>4.58</v>
      </c>
      <c r="M835" s="10">
        <v>4</v>
      </c>
      <c r="N835" s="10">
        <v>58</v>
      </c>
      <c r="O835" s="32">
        <f t="shared" si="41"/>
        <v>298</v>
      </c>
      <c r="P835" s="33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27">
        <v>4.5199999999999996</v>
      </c>
      <c r="M836" s="10">
        <v>4</v>
      </c>
      <c r="N836" s="10">
        <v>52</v>
      </c>
      <c r="O836" s="32">
        <f t="shared" si="41"/>
        <v>292</v>
      </c>
      <c r="P836" s="33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27">
        <v>4.42</v>
      </c>
      <c r="M837" s="10">
        <v>4</v>
      </c>
      <c r="N837" s="10">
        <v>42</v>
      </c>
      <c r="O837" s="32">
        <f t="shared" si="41"/>
        <v>282</v>
      </c>
      <c r="P837" s="33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27">
        <v>4.3</v>
      </c>
      <c r="M838" s="10">
        <v>4</v>
      </c>
      <c r="N838" s="10">
        <v>3</v>
      </c>
      <c r="O838" s="32">
        <f t="shared" si="41"/>
        <v>243</v>
      </c>
      <c r="P838" s="33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27">
        <v>4.24</v>
      </c>
      <c r="M839" s="10">
        <v>4</v>
      </c>
      <c r="N839" s="10">
        <v>24</v>
      </c>
      <c r="O839" s="32">
        <f t="shared" si="41"/>
        <v>264</v>
      </c>
      <c r="P839" s="33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27">
        <v>4.2</v>
      </c>
      <c r="M840" s="10">
        <v>4</v>
      </c>
      <c r="N840" s="10">
        <v>2</v>
      </c>
      <c r="O840" s="32">
        <f t="shared" si="41"/>
        <v>242</v>
      </c>
      <c r="P840" s="33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27">
        <v>4.0999999999999996</v>
      </c>
      <c r="M841" s="10">
        <v>4</v>
      </c>
      <c r="N841" s="10">
        <v>1</v>
      </c>
      <c r="O841" s="32">
        <f t="shared" si="41"/>
        <v>241</v>
      </c>
      <c r="P841" s="33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27">
        <v>4.04</v>
      </c>
      <c r="M842" s="10">
        <v>4</v>
      </c>
      <c r="N842" s="10">
        <v>4</v>
      </c>
      <c r="O842" s="32">
        <f t="shared" si="41"/>
        <v>244</v>
      </c>
      <c r="P842" s="33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27">
        <v>4</v>
      </c>
      <c r="M843" s="10">
        <v>4</v>
      </c>
      <c r="O843" s="32">
        <f t="shared" si="41"/>
        <v>240</v>
      </c>
      <c r="P843" s="33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27">
        <v>4</v>
      </c>
      <c r="M844" s="10">
        <v>4</v>
      </c>
      <c r="O844" s="32">
        <f t="shared" si="41"/>
        <v>240</v>
      </c>
      <c r="P844" s="33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27">
        <v>4</v>
      </c>
      <c r="M845" s="10">
        <v>4</v>
      </c>
      <c r="O845" s="32">
        <f t="shared" si="41"/>
        <v>240</v>
      </c>
      <c r="P845" s="33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27">
        <v>4</v>
      </c>
      <c r="M846" s="10">
        <v>4</v>
      </c>
      <c r="O846" s="32">
        <f t="shared" si="41"/>
        <v>240</v>
      </c>
      <c r="P846" s="33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27">
        <v>4</v>
      </c>
      <c r="M847" s="10">
        <v>4</v>
      </c>
      <c r="O847" s="32">
        <f t="shared" si="41"/>
        <v>240</v>
      </c>
      <c r="P847" s="33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27">
        <v>4</v>
      </c>
      <c r="M848" s="10">
        <v>4</v>
      </c>
      <c r="O848" s="32">
        <f t="shared" si="41"/>
        <v>240</v>
      </c>
      <c r="P848" s="33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27">
        <v>4</v>
      </c>
      <c r="M849" s="10">
        <v>4</v>
      </c>
      <c r="O849" s="32">
        <f t="shared" si="41"/>
        <v>240</v>
      </c>
      <c r="P849" s="33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27">
        <v>4</v>
      </c>
      <c r="M850" s="10">
        <v>4</v>
      </c>
      <c r="O850" s="32">
        <f t="shared" si="41"/>
        <v>240</v>
      </c>
      <c r="P850" s="33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27">
        <v>4</v>
      </c>
      <c r="M851" s="10">
        <v>4</v>
      </c>
      <c r="O851" s="32">
        <f t="shared" si="41"/>
        <v>240</v>
      </c>
      <c r="P851" s="33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27">
        <v>4</v>
      </c>
      <c r="M852" s="10">
        <v>4</v>
      </c>
      <c r="O852" s="32">
        <f t="shared" si="41"/>
        <v>240</v>
      </c>
      <c r="P852" s="33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27">
        <v>4</v>
      </c>
      <c r="M853" s="10">
        <v>4</v>
      </c>
      <c r="O853" s="32">
        <f t="shared" si="41"/>
        <v>240</v>
      </c>
      <c r="P853" s="33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27">
        <v>4</v>
      </c>
      <c r="M854" s="10">
        <v>4</v>
      </c>
      <c r="O854" s="32">
        <f t="shared" si="41"/>
        <v>240</v>
      </c>
      <c r="P854" s="33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27">
        <v>4</v>
      </c>
      <c r="M855" s="10">
        <v>4</v>
      </c>
      <c r="O855" s="32">
        <f t="shared" si="41"/>
        <v>240</v>
      </c>
      <c r="P855" s="33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27">
        <v>4</v>
      </c>
      <c r="M856" s="10">
        <v>4</v>
      </c>
      <c r="O856" s="32">
        <f t="shared" si="41"/>
        <v>240</v>
      </c>
      <c r="P856" s="33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27">
        <v>4</v>
      </c>
      <c r="M857" s="10">
        <v>4</v>
      </c>
      <c r="O857" s="32">
        <f t="shared" si="41"/>
        <v>240</v>
      </c>
      <c r="P857" s="33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27">
        <v>4</v>
      </c>
      <c r="M858" s="10">
        <v>4</v>
      </c>
      <c r="O858" s="32">
        <f t="shared" si="41"/>
        <v>240</v>
      </c>
      <c r="P858" s="33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27">
        <v>4</v>
      </c>
      <c r="M859" s="10">
        <v>4</v>
      </c>
      <c r="O859" s="32">
        <f t="shared" si="41"/>
        <v>240</v>
      </c>
      <c r="P859" s="33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27">
        <v>4</v>
      </c>
      <c r="M860" s="10">
        <v>4</v>
      </c>
      <c r="O860" s="32">
        <f t="shared" si="41"/>
        <v>240</v>
      </c>
      <c r="P860" s="33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27">
        <v>4</v>
      </c>
      <c r="M861" s="10">
        <v>4</v>
      </c>
      <c r="O861" s="32">
        <f t="shared" si="41"/>
        <v>240</v>
      </c>
      <c r="P861" s="33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27">
        <v>4</v>
      </c>
      <c r="M862" s="10">
        <v>4</v>
      </c>
      <c r="O862" s="32">
        <f t="shared" si="41"/>
        <v>240</v>
      </c>
      <c r="P862" s="33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27">
        <v>4</v>
      </c>
      <c r="M863" s="10">
        <v>4</v>
      </c>
      <c r="O863" s="32">
        <f t="shared" si="41"/>
        <v>240</v>
      </c>
      <c r="P863" s="33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27">
        <v>4</v>
      </c>
      <c r="M864" s="10">
        <v>4</v>
      </c>
      <c r="O864" s="32">
        <f t="shared" si="41"/>
        <v>240</v>
      </c>
      <c r="P864" s="33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27">
        <v>4</v>
      </c>
      <c r="M865" s="10">
        <v>4</v>
      </c>
      <c r="O865" s="32">
        <f t="shared" si="41"/>
        <v>240</v>
      </c>
      <c r="P865" s="33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27">
        <v>4</v>
      </c>
      <c r="M866" s="10">
        <v>4</v>
      </c>
      <c r="O866" s="32">
        <f t="shared" si="41"/>
        <v>240</v>
      </c>
      <c r="P866" s="33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27">
        <v>3.9</v>
      </c>
      <c r="M867" s="10">
        <v>3</v>
      </c>
      <c r="N867" s="10">
        <v>9</v>
      </c>
      <c r="O867" s="32">
        <f t="shared" si="41"/>
        <v>189</v>
      </c>
      <c r="P867" s="33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27">
        <v>3.87</v>
      </c>
      <c r="M868" s="10">
        <v>3</v>
      </c>
      <c r="N868" s="10">
        <v>87</v>
      </c>
      <c r="O868" s="32">
        <f t="shared" si="41"/>
        <v>267</v>
      </c>
      <c r="P868" s="33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27">
        <v>3.8</v>
      </c>
      <c r="M869" s="10">
        <v>3</v>
      </c>
      <c r="N869" s="10">
        <v>8</v>
      </c>
      <c r="O869" s="32">
        <f t="shared" si="41"/>
        <v>188</v>
      </c>
      <c r="P869" s="33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27">
        <v>3.8</v>
      </c>
      <c r="M870" s="10">
        <v>3</v>
      </c>
      <c r="N870" s="10">
        <v>8</v>
      </c>
      <c r="O870" s="32">
        <f t="shared" si="41"/>
        <v>188</v>
      </c>
      <c r="P870" s="33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27">
        <v>3.74</v>
      </c>
      <c r="M871" s="10">
        <v>3</v>
      </c>
      <c r="N871" s="10">
        <v>74</v>
      </c>
      <c r="O871" s="32">
        <f t="shared" si="41"/>
        <v>254</v>
      </c>
      <c r="P871" s="33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27">
        <v>3.62</v>
      </c>
      <c r="M872" s="10">
        <v>3</v>
      </c>
      <c r="N872" s="10">
        <v>62</v>
      </c>
      <c r="O872" s="32">
        <f t="shared" si="41"/>
        <v>242</v>
      </c>
      <c r="P872" s="33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27">
        <v>3.61</v>
      </c>
      <c r="M873" s="10">
        <v>3</v>
      </c>
      <c r="N873" s="10">
        <v>61</v>
      </c>
      <c r="O873" s="32">
        <f t="shared" si="41"/>
        <v>241</v>
      </c>
      <c r="P873" s="33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27">
        <v>3.55</v>
      </c>
      <c r="M874" s="10">
        <v>3</v>
      </c>
      <c r="N874" s="10">
        <v>55</v>
      </c>
      <c r="O874" s="32">
        <f t="shared" si="41"/>
        <v>235</v>
      </c>
      <c r="P874" s="33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27">
        <v>3.5</v>
      </c>
      <c r="M875" s="10">
        <v>3</v>
      </c>
      <c r="N875" s="10">
        <v>5</v>
      </c>
      <c r="O875" s="32">
        <f t="shared" si="41"/>
        <v>185</v>
      </c>
      <c r="P875" s="33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27">
        <v>3.5</v>
      </c>
      <c r="M876" s="10">
        <v>3</v>
      </c>
      <c r="N876" s="10">
        <v>5</v>
      </c>
      <c r="O876" s="32">
        <f t="shared" si="41"/>
        <v>185</v>
      </c>
      <c r="P876" s="33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27">
        <v>3.35</v>
      </c>
      <c r="M877" s="10">
        <v>3</v>
      </c>
      <c r="N877" s="10">
        <v>35</v>
      </c>
      <c r="O877" s="32">
        <f t="shared" si="41"/>
        <v>215</v>
      </c>
      <c r="P877" s="33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27">
        <v>3.18</v>
      </c>
      <c r="M878" s="10">
        <v>3</v>
      </c>
      <c r="N878" s="10">
        <v>18</v>
      </c>
      <c r="O878" s="32">
        <f t="shared" si="41"/>
        <v>198</v>
      </c>
      <c r="P878" s="33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27">
        <v>3.15</v>
      </c>
      <c r="M879" s="10">
        <v>3</v>
      </c>
      <c r="N879" s="10">
        <v>15</v>
      </c>
      <c r="O879" s="32">
        <f t="shared" si="41"/>
        <v>195</v>
      </c>
      <c r="P879" s="33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27">
        <v>3.1</v>
      </c>
      <c r="M880" s="10">
        <v>3</v>
      </c>
      <c r="N880" s="10">
        <v>1</v>
      </c>
      <c r="O880" s="32">
        <f t="shared" si="41"/>
        <v>181</v>
      </c>
      <c r="P880" s="33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27">
        <v>3.1</v>
      </c>
      <c r="M881" s="10">
        <v>3</v>
      </c>
      <c r="N881" s="10">
        <v>1</v>
      </c>
      <c r="O881" s="32">
        <f t="shared" si="41"/>
        <v>181</v>
      </c>
      <c r="P881" s="33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27">
        <v>3.05</v>
      </c>
      <c r="M882" s="10">
        <v>3</v>
      </c>
      <c r="N882" s="10">
        <v>5</v>
      </c>
      <c r="O882" s="32">
        <f t="shared" si="41"/>
        <v>185</v>
      </c>
      <c r="P882" s="33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27">
        <v>3</v>
      </c>
      <c r="M883" s="10">
        <v>3</v>
      </c>
      <c r="O883" s="32">
        <f t="shared" si="41"/>
        <v>180</v>
      </c>
      <c r="P883" s="33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27">
        <v>3</v>
      </c>
      <c r="M884" s="10">
        <v>3</v>
      </c>
      <c r="O884" s="32">
        <f t="shared" si="41"/>
        <v>180</v>
      </c>
      <c r="P884" s="33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27">
        <v>3</v>
      </c>
      <c r="M885" s="10">
        <v>3</v>
      </c>
      <c r="O885" s="32">
        <f t="shared" si="41"/>
        <v>180</v>
      </c>
      <c r="P885" s="33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27">
        <v>3</v>
      </c>
      <c r="M886" s="10">
        <v>3</v>
      </c>
      <c r="O886" s="32">
        <f t="shared" si="41"/>
        <v>180</v>
      </c>
      <c r="P886" s="33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27">
        <v>3</v>
      </c>
      <c r="M887" s="10">
        <v>3</v>
      </c>
      <c r="O887" s="32">
        <f t="shared" si="41"/>
        <v>180</v>
      </c>
      <c r="P887" s="33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27">
        <v>3</v>
      </c>
      <c r="M888" s="10">
        <v>3</v>
      </c>
      <c r="O888" s="32">
        <f t="shared" si="41"/>
        <v>180</v>
      </c>
      <c r="P888" s="33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27">
        <v>3</v>
      </c>
      <c r="M889" s="10">
        <v>3</v>
      </c>
      <c r="O889" s="32">
        <f t="shared" si="41"/>
        <v>180</v>
      </c>
      <c r="P889" s="33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27">
        <v>3</v>
      </c>
      <c r="M890" s="10">
        <v>3</v>
      </c>
      <c r="O890" s="32">
        <f t="shared" si="41"/>
        <v>180</v>
      </c>
      <c r="P890" s="33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27">
        <v>3</v>
      </c>
      <c r="M891" s="10">
        <v>3</v>
      </c>
      <c r="O891" s="32">
        <f t="shared" si="41"/>
        <v>180</v>
      </c>
      <c r="P891" s="33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27">
        <v>3</v>
      </c>
      <c r="M892" s="10">
        <v>3</v>
      </c>
      <c r="O892" s="32">
        <f t="shared" si="41"/>
        <v>180</v>
      </c>
      <c r="P892" s="33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27">
        <v>3</v>
      </c>
      <c r="M893" s="10">
        <v>3</v>
      </c>
      <c r="O893" s="32">
        <f t="shared" si="41"/>
        <v>180</v>
      </c>
      <c r="P893" s="33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27">
        <v>3</v>
      </c>
      <c r="M894" s="10">
        <v>3</v>
      </c>
      <c r="O894" s="32">
        <f t="shared" si="41"/>
        <v>180</v>
      </c>
      <c r="P894" s="33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27">
        <v>3</v>
      </c>
      <c r="M895" s="10">
        <v>3</v>
      </c>
      <c r="O895" s="32">
        <f t="shared" si="41"/>
        <v>180</v>
      </c>
      <c r="P895" s="33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27">
        <v>3</v>
      </c>
      <c r="M896" s="10">
        <v>3</v>
      </c>
      <c r="O896" s="32">
        <f t="shared" si="41"/>
        <v>180</v>
      </c>
      <c r="P896" s="33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27">
        <v>3</v>
      </c>
      <c r="M897" s="10">
        <v>3</v>
      </c>
      <c r="O897" s="32">
        <f t="shared" si="41"/>
        <v>180</v>
      </c>
      <c r="P897" s="33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27">
        <v>3</v>
      </c>
      <c r="M898" s="10">
        <v>3</v>
      </c>
      <c r="O898" s="32">
        <f t="shared" ref="O898:O961" si="44">(M898*60)+N898</f>
        <v>180</v>
      </c>
      <c r="P898" s="33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27">
        <v>3</v>
      </c>
      <c r="M899" s="10">
        <v>3</v>
      </c>
      <c r="O899" s="32">
        <f t="shared" si="44"/>
        <v>180</v>
      </c>
      <c r="P899" s="33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27">
        <v>3</v>
      </c>
      <c r="M900" s="10">
        <v>3</v>
      </c>
      <c r="O900" s="32">
        <f t="shared" si="44"/>
        <v>180</v>
      </c>
      <c r="P900" s="33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27">
        <v>3</v>
      </c>
      <c r="M901" s="10">
        <v>3</v>
      </c>
      <c r="O901" s="32">
        <f t="shared" si="44"/>
        <v>180</v>
      </c>
      <c r="P901" s="33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27">
        <v>3</v>
      </c>
      <c r="M902" s="10">
        <v>3</v>
      </c>
      <c r="O902" s="32">
        <f t="shared" si="44"/>
        <v>180</v>
      </c>
      <c r="P902" s="33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27">
        <v>3</v>
      </c>
      <c r="M903" s="10">
        <v>3</v>
      </c>
      <c r="O903" s="32">
        <f t="shared" si="44"/>
        <v>180</v>
      </c>
      <c r="P903" s="33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27">
        <v>2.83</v>
      </c>
      <c r="M904" s="10">
        <v>2</v>
      </c>
      <c r="N904" s="10">
        <v>83</v>
      </c>
      <c r="O904" s="32">
        <f t="shared" si="44"/>
        <v>203</v>
      </c>
      <c r="P904" s="33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27">
        <v>2.82</v>
      </c>
      <c r="M905" s="10">
        <v>2</v>
      </c>
      <c r="N905" s="10">
        <v>82</v>
      </c>
      <c r="O905" s="32">
        <f t="shared" si="44"/>
        <v>202</v>
      </c>
      <c r="P905" s="33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27">
        <v>2.54</v>
      </c>
      <c r="M906" s="10">
        <v>2</v>
      </c>
      <c r="N906" s="10">
        <v>54</v>
      </c>
      <c r="O906" s="32">
        <f t="shared" si="44"/>
        <v>174</v>
      </c>
      <c r="P906" s="33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27">
        <v>2.5299999999999998</v>
      </c>
      <c r="M907" s="10">
        <v>2</v>
      </c>
      <c r="N907" s="10">
        <v>53</v>
      </c>
      <c r="O907" s="32">
        <f t="shared" si="44"/>
        <v>173</v>
      </c>
      <c r="P907" s="33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27">
        <v>2.5099999999999998</v>
      </c>
      <c r="M908" s="10">
        <v>2</v>
      </c>
      <c r="N908" s="10">
        <v>51</v>
      </c>
      <c r="O908" s="32">
        <f t="shared" si="44"/>
        <v>171</v>
      </c>
      <c r="P908" s="33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27">
        <v>2.4</v>
      </c>
      <c r="M909" s="10">
        <v>2</v>
      </c>
      <c r="N909" s="10">
        <v>4</v>
      </c>
      <c r="O909" s="32">
        <f t="shared" si="44"/>
        <v>124</v>
      </c>
      <c r="P909" s="33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27">
        <v>2.31</v>
      </c>
      <c r="M910" s="10">
        <v>2</v>
      </c>
      <c r="N910" s="10">
        <v>31</v>
      </c>
      <c r="O910" s="32">
        <f t="shared" si="44"/>
        <v>151</v>
      </c>
      <c r="P910" s="33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27">
        <v>2.31</v>
      </c>
      <c r="M911" s="10">
        <v>2</v>
      </c>
      <c r="N911" s="10">
        <v>31</v>
      </c>
      <c r="O911" s="32">
        <f t="shared" si="44"/>
        <v>151</v>
      </c>
      <c r="P911" s="33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27">
        <v>2.2999999999999998</v>
      </c>
      <c r="M912" s="10">
        <v>2</v>
      </c>
      <c r="N912" s="10">
        <v>3</v>
      </c>
      <c r="O912" s="32">
        <f t="shared" si="44"/>
        <v>123</v>
      </c>
      <c r="P912" s="33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27">
        <v>2.29</v>
      </c>
      <c r="M913" s="10">
        <v>2</v>
      </c>
      <c r="N913" s="10">
        <v>29</v>
      </c>
      <c r="O913" s="32">
        <f t="shared" si="44"/>
        <v>149</v>
      </c>
      <c r="P913" s="33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27">
        <v>2.2799999999999998</v>
      </c>
      <c r="M914" s="10">
        <v>2</v>
      </c>
      <c r="N914" s="10">
        <v>28</v>
      </c>
      <c r="O914" s="32">
        <f t="shared" si="44"/>
        <v>148</v>
      </c>
      <c r="P914" s="33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27">
        <v>2.2799999999999998</v>
      </c>
      <c r="M915" s="10">
        <v>2</v>
      </c>
      <c r="N915" s="10">
        <v>28</v>
      </c>
      <c r="O915" s="32">
        <f t="shared" si="44"/>
        <v>148</v>
      </c>
      <c r="P915" s="33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27">
        <v>2.2799999999999998</v>
      </c>
      <c r="M916" s="10">
        <v>2</v>
      </c>
      <c r="N916" s="10">
        <v>28</v>
      </c>
      <c r="O916" s="32">
        <f t="shared" si="44"/>
        <v>148</v>
      </c>
      <c r="P916" s="33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27">
        <v>2.2599999999999998</v>
      </c>
      <c r="M917" s="10">
        <v>2</v>
      </c>
      <c r="N917" s="10">
        <v>26</v>
      </c>
      <c r="O917" s="32">
        <f t="shared" si="44"/>
        <v>146</v>
      </c>
      <c r="P917" s="33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27">
        <v>2.25</v>
      </c>
      <c r="M918" s="10">
        <v>2</v>
      </c>
      <c r="N918" s="10">
        <v>25</v>
      </c>
      <c r="O918" s="32">
        <f t="shared" si="44"/>
        <v>145</v>
      </c>
      <c r="P918" s="33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27">
        <v>2.2000000000000002</v>
      </c>
      <c r="M919" s="10">
        <v>2</v>
      </c>
      <c r="N919" s="10">
        <v>2</v>
      </c>
      <c r="O919" s="32">
        <f t="shared" si="44"/>
        <v>122</v>
      </c>
      <c r="P919" s="33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27">
        <v>2.2000000000000002</v>
      </c>
      <c r="M920" s="10">
        <v>2</v>
      </c>
      <c r="N920" s="10">
        <v>2</v>
      </c>
      <c r="O920" s="32">
        <f t="shared" si="44"/>
        <v>122</v>
      </c>
      <c r="P920" s="33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27">
        <v>2.2000000000000002</v>
      </c>
      <c r="M921" s="10">
        <v>2</v>
      </c>
      <c r="N921" s="10">
        <v>2</v>
      </c>
      <c r="O921" s="32">
        <f t="shared" si="44"/>
        <v>122</v>
      </c>
      <c r="P921" s="33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27">
        <v>2.19</v>
      </c>
      <c r="M922" s="10">
        <v>2</v>
      </c>
      <c r="N922" s="10">
        <v>19</v>
      </c>
      <c r="O922" s="32">
        <f t="shared" si="44"/>
        <v>139</v>
      </c>
      <c r="P922" s="33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27">
        <v>2.19</v>
      </c>
      <c r="M923" s="10">
        <v>2</v>
      </c>
      <c r="N923" s="10">
        <v>19</v>
      </c>
      <c r="O923" s="32">
        <f t="shared" si="44"/>
        <v>139</v>
      </c>
      <c r="P923" s="33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27">
        <v>2.17</v>
      </c>
      <c r="M924" s="10">
        <v>2</v>
      </c>
      <c r="N924" s="10">
        <v>17</v>
      </c>
      <c r="O924" s="32">
        <f t="shared" si="44"/>
        <v>137</v>
      </c>
      <c r="P924" s="33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27">
        <v>2.17</v>
      </c>
      <c r="M925" s="10">
        <v>2</v>
      </c>
      <c r="N925" s="10">
        <v>17</v>
      </c>
      <c r="O925" s="32">
        <f t="shared" si="44"/>
        <v>137</v>
      </c>
      <c r="P925" s="33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27">
        <v>2.14</v>
      </c>
      <c r="M926" s="10">
        <v>2</v>
      </c>
      <c r="N926" s="10">
        <v>14</v>
      </c>
      <c r="O926" s="32">
        <f t="shared" si="44"/>
        <v>134</v>
      </c>
      <c r="P926" s="33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27">
        <v>2.09</v>
      </c>
      <c r="M927" s="10">
        <v>2</v>
      </c>
      <c r="N927" s="10">
        <v>9</v>
      </c>
      <c r="O927" s="32">
        <f t="shared" si="44"/>
        <v>129</v>
      </c>
      <c r="P927" s="33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27">
        <v>2.0699999999999998</v>
      </c>
      <c r="M928" s="10">
        <v>2</v>
      </c>
      <c r="N928" s="10">
        <v>7</v>
      </c>
      <c r="O928" s="32">
        <f t="shared" si="44"/>
        <v>127</v>
      </c>
      <c r="P928" s="33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27">
        <v>2.0499999999999998</v>
      </c>
      <c r="M929" s="10">
        <v>2</v>
      </c>
      <c r="N929" s="10">
        <v>5</v>
      </c>
      <c r="O929" s="32">
        <f t="shared" si="44"/>
        <v>125</v>
      </c>
      <c r="P929" s="33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27">
        <v>2.02</v>
      </c>
      <c r="M930" s="10">
        <v>2</v>
      </c>
      <c r="N930" s="10">
        <v>2</v>
      </c>
      <c r="O930" s="32">
        <f t="shared" si="44"/>
        <v>122</v>
      </c>
      <c r="P930" s="33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27">
        <v>2</v>
      </c>
      <c r="M931" s="10">
        <v>2</v>
      </c>
      <c r="O931" s="32">
        <f t="shared" si="44"/>
        <v>120</v>
      </c>
      <c r="P931" s="33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27">
        <v>2</v>
      </c>
      <c r="M932" s="10">
        <v>2</v>
      </c>
      <c r="O932" s="32">
        <f t="shared" si="44"/>
        <v>120</v>
      </c>
      <c r="P932" s="33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27">
        <v>2</v>
      </c>
      <c r="M933" s="10">
        <v>2</v>
      </c>
      <c r="O933" s="32">
        <f t="shared" si="44"/>
        <v>120</v>
      </c>
      <c r="P933" s="33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27">
        <v>2</v>
      </c>
      <c r="M934" s="10">
        <v>2</v>
      </c>
      <c r="O934" s="32">
        <f t="shared" si="44"/>
        <v>120</v>
      </c>
      <c r="P934" s="33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27">
        <v>2</v>
      </c>
      <c r="M935" s="10">
        <v>2</v>
      </c>
      <c r="O935" s="32">
        <f t="shared" si="44"/>
        <v>120</v>
      </c>
      <c r="P935" s="33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27">
        <v>2</v>
      </c>
      <c r="M936" s="10">
        <v>2</v>
      </c>
      <c r="O936" s="32">
        <f t="shared" si="44"/>
        <v>120</v>
      </c>
      <c r="P936" s="33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27">
        <v>2</v>
      </c>
      <c r="M937" s="10">
        <v>2</v>
      </c>
      <c r="O937" s="32">
        <f t="shared" si="44"/>
        <v>120</v>
      </c>
      <c r="P937" s="33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27">
        <v>2</v>
      </c>
      <c r="M938" s="10">
        <v>2</v>
      </c>
      <c r="O938" s="32">
        <f t="shared" si="44"/>
        <v>120</v>
      </c>
      <c r="P938" s="33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27">
        <v>2</v>
      </c>
      <c r="M939" s="10">
        <v>2</v>
      </c>
      <c r="O939" s="32">
        <f t="shared" si="44"/>
        <v>120</v>
      </c>
      <c r="P939" s="33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27">
        <v>2</v>
      </c>
      <c r="M940" s="10">
        <v>2</v>
      </c>
      <c r="O940" s="32">
        <f t="shared" si="44"/>
        <v>120</v>
      </c>
      <c r="P940" s="33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27">
        <v>2</v>
      </c>
      <c r="M941" s="10">
        <v>2</v>
      </c>
      <c r="O941" s="32">
        <f t="shared" si="44"/>
        <v>120</v>
      </c>
      <c r="P941" s="33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27">
        <v>2</v>
      </c>
      <c r="M942" s="10">
        <v>2</v>
      </c>
      <c r="O942" s="32">
        <f t="shared" si="44"/>
        <v>120</v>
      </c>
      <c r="P942" s="33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27">
        <v>2</v>
      </c>
      <c r="M943" s="10">
        <v>2</v>
      </c>
      <c r="O943" s="32">
        <f t="shared" si="44"/>
        <v>120</v>
      </c>
      <c r="P943" s="33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27">
        <v>2</v>
      </c>
      <c r="M944" s="10">
        <v>2</v>
      </c>
      <c r="O944" s="32">
        <f t="shared" si="44"/>
        <v>120</v>
      </c>
      <c r="P944" s="33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27">
        <v>2</v>
      </c>
      <c r="M945" s="10">
        <v>2</v>
      </c>
      <c r="O945" s="32">
        <f t="shared" si="44"/>
        <v>120</v>
      </c>
      <c r="P945" s="33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27">
        <v>2</v>
      </c>
      <c r="M946" s="10">
        <v>2</v>
      </c>
      <c r="O946" s="32">
        <f t="shared" si="44"/>
        <v>120</v>
      </c>
      <c r="P946" s="33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27">
        <v>2</v>
      </c>
      <c r="M947" s="10">
        <v>2</v>
      </c>
      <c r="O947" s="32">
        <f t="shared" si="44"/>
        <v>120</v>
      </c>
      <c r="P947" s="33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27">
        <v>2</v>
      </c>
      <c r="M948" s="10">
        <v>2</v>
      </c>
      <c r="O948" s="32">
        <f t="shared" si="44"/>
        <v>120</v>
      </c>
      <c r="P948" s="33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27">
        <v>2</v>
      </c>
      <c r="M949" s="10">
        <v>2</v>
      </c>
      <c r="O949" s="32">
        <f t="shared" si="44"/>
        <v>120</v>
      </c>
      <c r="P949" s="33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27">
        <v>2</v>
      </c>
      <c r="M950" s="10">
        <v>2</v>
      </c>
      <c r="O950" s="32">
        <f t="shared" si="44"/>
        <v>120</v>
      </c>
      <c r="P950" s="33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27">
        <v>2</v>
      </c>
      <c r="M951" s="10">
        <v>2</v>
      </c>
      <c r="O951" s="32">
        <f t="shared" si="44"/>
        <v>120</v>
      </c>
      <c r="P951" s="33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27">
        <v>2</v>
      </c>
      <c r="M952" s="10">
        <v>2</v>
      </c>
      <c r="O952" s="32">
        <f t="shared" si="44"/>
        <v>120</v>
      </c>
      <c r="P952" s="33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27">
        <v>2</v>
      </c>
      <c r="M953" s="10">
        <v>2</v>
      </c>
      <c r="O953" s="32">
        <f t="shared" si="44"/>
        <v>120</v>
      </c>
      <c r="P953" s="33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27">
        <v>2</v>
      </c>
      <c r="M954" s="10">
        <v>2</v>
      </c>
      <c r="O954" s="32">
        <f t="shared" si="44"/>
        <v>120</v>
      </c>
      <c r="P954" s="33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27">
        <v>1.96</v>
      </c>
      <c r="M955" s="10">
        <v>1</v>
      </c>
      <c r="N955" s="10">
        <v>96</v>
      </c>
      <c r="O955" s="32">
        <f t="shared" si="44"/>
        <v>156</v>
      </c>
      <c r="P955" s="33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27">
        <v>1.95</v>
      </c>
      <c r="M956" s="10">
        <v>1</v>
      </c>
      <c r="N956" s="10">
        <v>95</v>
      </c>
      <c r="O956" s="32">
        <f t="shared" si="44"/>
        <v>155</v>
      </c>
      <c r="P956" s="33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27">
        <v>1.89</v>
      </c>
      <c r="M957" s="10">
        <v>1</v>
      </c>
      <c r="N957" s="10">
        <v>89</v>
      </c>
      <c r="O957" s="32">
        <f t="shared" si="44"/>
        <v>149</v>
      </c>
      <c r="P957" s="33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27">
        <v>1.83</v>
      </c>
      <c r="M958" s="10">
        <v>1</v>
      </c>
      <c r="N958" s="10">
        <v>83</v>
      </c>
      <c r="O958" s="32">
        <f t="shared" si="44"/>
        <v>143</v>
      </c>
      <c r="P958" s="33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27">
        <v>1.72</v>
      </c>
      <c r="M959" s="10">
        <v>1</v>
      </c>
      <c r="N959" s="10">
        <v>72</v>
      </c>
      <c r="O959" s="32">
        <f t="shared" si="44"/>
        <v>132</v>
      </c>
      <c r="P959" s="33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27">
        <v>1.7</v>
      </c>
      <c r="M960" s="10">
        <v>1</v>
      </c>
      <c r="N960" s="10">
        <v>7</v>
      </c>
      <c r="O960" s="32">
        <f t="shared" si="44"/>
        <v>67</v>
      </c>
      <c r="P960" s="33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27">
        <v>1.66</v>
      </c>
      <c r="M961" s="10">
        <v>1</v>
      </c>
      <c r="N961" s="10">
        <v>66</v>
      </c>
      <c r="O961" s="32">
        <f t="shared" si="44"/>
        <v>126</v>
      </c>
      <c r="P961" s="33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27">
        <v>1.6</v>
      </c>
      <c r="M962" s="10">
        <v>1</v>
      </c>
      <c r="N962" s="10">
        <v>6</v>
      </c>
      <c r="O962" s="32">
        <f t="shared" ref="O962:O1025" si="47">(M962*60)+N962</f>
        <v>66</v>
      </c>
      <c r="P962" s="33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27">
        <v>1.59</v>
      </c>
      <c r="M963" s="10">
        <v>1</v>
      </c>
      <c r="N963" s="10">
        <v>59</v>
      </c>
      <c r="O963" s="32">
        <f t="shared" si="47"/>
        <v>119</v>
      </c>
      <c r="P963" s="33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27">
        <v>1.55</v>
      </c>
      <c r="M964" s="10">
        <v>1</v>
      </c>
      <c r="N964" s="10">
        <v>55</v>
      </c>
      <c r="O964" s="32">
        <f t="shared" si="47"/>
        <v>115</v>
      </c>
      <c r="P964" s="33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27">
        <v>1.55</v>
      </c>
      <c r="M965" s="10">
        <v>1</v>
      </c>
      <c r="N965" s="10">
        <v>55</v>
      </c>
      <c r="O965" s="32">
        <f t="shared" si="47"/>
        <v>115</v>
      </c>
      <c r="P965" s="33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27">
        <v>1.5</v>
      </c>
      <c r="M966" s="10">
        <v>1</v>
      </c>
      <c r="N966" s="10">
        <v>5</v>
      </c>
      <c r="O966" s="32">
        <f t="shared" si="47"/>
        <v>65</v>
      </c>
      <c r="P966" s="33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27">
        <v>1.45</v>
      </c>
      <c r="M967" s="10">
        <v>1</v>
      </c>
      <c r="N967" s="10">
        <v>45</v>
      </c>
      <c r="O967" s="32">
        <f t="shared" si="47"/>
        <v>105</v>
      </c>
      <c r="P967" s="33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27">
        <v>1.44</v>
      </c>
      <c r="M968" s="10">
        <v>1</v>
      </c>
      <c r="N968" s="10">
        <v>44</v>
      </c>
      <c r="O968" s="32">
        <f t="shared" si="47"/>
        <v>104</v>
      </c>
      <c r="P968" s="33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27">
        <v>1.37</v>
      </c>
      <c r="M969" s="10">
        <v>1</v>
      </c>
      <c r="N969" s="10">
        <v>37</v>
      </c>
      <c r="O969" s="32">
        <f t="shared" si="47"/>
        <v>97</v>
      </c>
      <c r="P969" s="33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27">
        <v>1.36</v>
      </c>
      <c r="M970" s="10">
        <v>1</v>
      </c>
      <c r="N970" s="10">
        <v>36</v>
      </c>
      <c r="O970" s="32">
        <f t="shared" si="47"/>
        <v>96</v>
      </c>
      <c r="P970" s="33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27">
        <v>1.3</v>
      </c>
      <c r="M971" s="10">
        <v>1</v>
      </c>
      <c r="N971" s="10">
        <v>3</v>
      </c>
      <c r="O971" s="32">
        <f t="shared" si="47"/>
        <v>63</v>
      </c>
      <c r="P971" s="33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27">
        <v>1.28</v>
      </c>
      <c r="M972" s="10">
        <v>1</v>
      </c>
      <c r="N972" s="10">
        <v>28</v>
      </c>
      <c r="O972" s="32">
        <f t="shared" si="47"/>
        <v>88</v>
      </c>
      <c r="P972" s="33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27">
        <v>1.21</v>
      </c>
      <c r="M973" s="10">
        <v>1</v>
      </c>
      <c r="N973" s="10">
        <v>21</v>
      </c>
      <c r="O973" s="32">
        <f t="shared" si="47"/>
        <v>81</v>
      </c>
      <c r="P973" s="33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27">
        <v>1.2</v>
      </c>
      <c r="M974" s="10">
        <v>1</v>
      </c>
      <c r="N974" s="10">
        <v>2</v>
      </c>
      <c r="O974" s="32">
        <f t="shared" si="47"/>
        <v>62</v>
      </c>
      <c r="P974" s="33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27">
        <v>1.17</v>
      </c>
      <c r="M975" s="10">
        <v>1</v>
      </c>
      <c r="N975" s="10">
        <v>17</v>
      </c>
      <c r="O975" s="32">
        <f t="shared" si="47"/>
        <v>77</v>
      </c>
      <c r="P975" s="33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27">
        <v>1.1399999999999999</v>
      </c>
      <c r="M976" s="10">
        <v>1</v>
      </c>
      <c r="N976" s="10">
        <v>14</v>
      </c>
      <c r="O976" s="32">
        <f t="shared" si="47"/>
        <v>74</v>
      </c>
      <c r="P976" s="33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27">
        <v>1.1000000000000001</v>
      </c>
      <c r="M977" s="10">
        <v>1</v>
      </c>
      <c r="N977" s="10">
        <v>1</v>
      </c>
      <c r="O977" s="32">
        <f t="shared" si="47"/>
        <v>61</v>
      </c>
      <c r="P977" s="33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27">
        <v>1.1000000000000001</v>
      </c>
      <c r="M978" s="10">
        <v>1</v>
      </c>
      <c r="N978" s="10">
        <v>1</v>
      </c>
      <c r="O978" s="32">
        <f t="shared" si="47"/>
        <v>61</v>
      </c>
      <c r="P978" s="33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27">
        <v>1.1000000000000001</v>
      </c>
      <c r="M979" s="10">
        <v>1</v>
      </c>
      <c r="N979" s="10">
        <v>1</v>
      </c>
      <c r="O979" s="32">
        <f t="shared" si="47"/>
        <v>61</v>
      </c>
      <c r="P979" s="33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27">
        <v>1.07</v>
      </c>
      <c r="M980" s="10">
        <v>1</v>
      </c>
      <c r="N980" s="10">
        <v>7</v>
      </c>
      <c r="O980" s="32">
        <f t="shared" si="47"/>
        <v>67</v>
      </c>
      <c r="P980" s="33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27">
        <v>1.04</v>
      </c>
      <c r="M981" s="10">
        <v>1</v>
      </c>
      <c r="N981" s="10">
        <v>4</v>
      </c>
      <c r="O981" s="32">
        <f t="shared" si="47"/>
        <v>64</v>
      </c>
      <c r="P981" s="33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27">
        <v>1.02</v>
      </c>
      <c r="M982" s="10">
        <v>1</v>
      </c>
      <c r="N982" s="10">
        <v>2</v>
      </c>
      <c r="O982" s="32">
        <f t="shared" si="47"/>
        <v>62</v>
      </c>
      <c r="P982" s="33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27">
        <v>1.01</v>
      </c>
      <c r="M983" s="10">
        <v>1</v>
      </c>
      <c r="N983" s="10">
        <v>1</v>
      </c>
      <c r="O983" s="32">
        <f t="shared" si="47"/>
        <v>61</v>
      </c>
      <c r="P983" s="33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27">
        <v>1.01</v>
      </c>
      <c r="M984" s="10">
        <v>1</v>
      </c>
      <c r="N984" s="10">
        <v>1</v>
      </c>
      <c r="O984" s="32">
        <f t="shared" si="47"/>
        <v>61</v>
      </c>
      <c r="P984" s="33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27">
        <v>1</v>
      </c>
      <c r="M985" s="10">
        <v>1</v>
      </c>
      <c r="O985" s="32">
        <f t="shared" si="47"/>
        <v>60</v>
      </c>
      <c r="P985" s="33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27">
        <v>1</v>
      </c>
      <c r="M986" s="10">
        <v>1</v>
      </c>
      <c r="O986" s="32">
        <f t="shared" si="47"/>
        <v>60</v>
      </c>
      <c r="P986" s="33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27">
        <v>1</v>
      </c>
      <c r="M987" s="10">
        <v>1</v>
      </c>
      <c r="O987" s="32">
        <f t="shared" si="47"/>
        <v>60</v>
      </c>
      <c r="P987" s="33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27">
        <v>1</v>
      </c>
      <c r="M988" s="10">
        <v>1</v>
      </c>
      <c r="O988" s="32">
        <f t="shared" si="47"/>
        <v>60</v>
      </c>
      <c r="P988" s="33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27">
        <v>1</v>
      </c>
      <c r="M989" s="10">
        <v>1</v>
      </c>
      <c r="O989" s="32">
        <f t="shared" si="47"/>
        <v>60</v>
      </c>
      <c r="P989" s="33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27">
        <v>1</v>
      </c>
      <c r="M990" s="10">
        <v>1</v>
      </c>
      <c r="O990" s="32">
        <f t="shared" si="47"/>
        <v>60</v>
      </c>
      <c r="P990" s="33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27">
        <v>1</v>
      </c>
      <c r="M991" s="10">
        <v>1</v>
      </c>
      <c r="O991" s="32">
        <f t="shared" si="47"/>
        <v>60</v>
      </c>
      <c r="P991" s="33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27">
        <v>1</v>
      </c>
      <c r="M992" s="10">
        <v>1</v>
      </c>
      <c r="O992" s="32">
        <f t="shared" si="47"/>
        <v>60</v>
      </c>
      <c r="P992" s="33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27">
        <v>1</v>
      </c>
      <c r="M993" s="10">
        <v>1</v>
      </c>
      <c r="O993" s="32">
        <f t="shared" si="47"/>
        <v>60</v>
      </c>
      <c r="P993" s="33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27">
        <v>1</v>
      </c>
      <c r="M994" s="10">
        <v>1</v>
      </c>
      <c r="O994" s="32">
        <f t="shared" si="47"/>
        <v>60</v>
      </c>
      <c r="P994" s="33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27">
        <v>1</v>
      </c>
      <c r="M995" s="10">
        <v>1</v>
      </c>
      <c r="O995" s="32">
        <f t="shared" si="47"/>
        <v>60</v>
      </c>
      <c r="P995" s="33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27">
        <v>1</v>
      </c>
      <c r="M996" s="10">
        <v>1</v>
      </c>
      <c r="O996" s="32">
        <f t="shared" si="47"/>
        <v>60</v>
      </c>
      <c r="P996" s="33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27">
        <v>1</v>
      </c>
      <c r="M997" s="10">
        <v>1</v>
      </c>
      <c r="O997" s="32">
        <f t="shared" si="47"/>
        <v>60</v>
      </c>
      <c r="P997" s="33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27">
        <v>1</v>
      </c>
      <c r="M998" s="10">
        <v>1</v>
      </c>
      <c r="O998" s="32">
        <f t="shared" si="47"/>
        <v>60</v>
      </c>
      <c r="P998" s="33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27">
        <v>1</v>
      </c>
      <c r="M999" s="10">
        <v>1</v>
      </c>
      <c r="O999" s="32">
        <f t="shared" si="47"/>
        <v>60</v>
      </c>
      <c r="P999" s="33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27">
        <v>1</v>
      </c>
      <c r="M1000" s="10">
        <v>1</v>
      </c>
      <c r="O1000" s="32">
        <f t="shared" si="47"/>
        <v>60</v>
      </c>
      <c r="P1000" s="33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27">
        <v>1</v>
      </c>
      <c r="M1001" s="10">
        <v>1</v>
      </c>
      <c r="O1001" s="32">
        <f t="shared" si="47"/>
        <v>60</v>
      </c>
      <c r="P1001" s="33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27">
        <v>1</v>
      </c>
      <c r="M1002" s="10">
        <v>1</v>
      </c>
      <c r="O1002" s="32">
        <f t="shared" si="47"/>
        <v>60</v>
      </c>
      <c r="P1002" s="33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27">
        <v>1</v>
      </c>
      <c r="M1003" s="10">
        <v>1</v>
      </c>
      <c r="O1003" s="32">
        <f t="shared" si="47"/>
        <v>60</v>
      </c>
      <c r="P1003" s="33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27">
        <v>0.9</v>
      </c>
      <c r="M1004" s="10">
        <v>0</v>
      </c>
      <c r="N1004" s="10">
        <v>9</v>
      </c>
      <c r="O1004" s="32">
        <f t="shared" si="47"/>
        <v>9</v>
      </c>
      <c r="P1004" s="33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27">
        <v>0.7</v>
      </c>
      <c r="M1005" s="10">
        <v>0</v>
      </c>
      <c r="N1005" s="10">
        <v>7</v>
      </c>
      <c r="O1005" s="32">
        <f t="shared" si="47"/>
        <v>7</v>
      </c>
      <c r="P1005" s="33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27">
        <v>0.61</v>
      </c>
      <c r="M1006" s="10">
        <v>0</v>
      </c>
      <c r="N1006" s="10">
        <v>61</v>
      </c>
      <c r="O1006" s="32">
        <f t="shared" si="47"/>
        <v>61</v>
      </c>
      <c r="P1006" s="33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27">
        <v>0.6</v>
      </c>
      <c r="M1007" s="10">
        <v>0</v>
      </c>
      <c r="N1007" s="10">
        <v>6</v>
      </c>
      <c r="O1007" s="32">
        <f t="shared" si="47"/>
        <v>6</v>
      </c>
      <c r="P1007" s="33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27">
        <v>0.59</v>
      </c>
      <c r="M1008" s="10">
        <v>0</v>
      </c>
      <c r="N1008" s="10">
        <v>59</v>
      </c>
      <c r="O1008" s="32">
        <f t="shared" si="47"/>
        <v>59</v>
      </c>
      <c r="P1008" s="33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27">
        <v>0.57999999999999996</v>
      </c>
      <c r="M1009" s="10">
        <v>0</v>
      </c>
      <c r="N1009" s="10">
        <v>58</v>
      </c>
      <c r="O1009" s="32">
        <f t="shared" si="47"/>
        <v>58</v>
      </c>
      <c r="P1009" s="33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27">
        <v>0.56999999999999995</v>
      </c>
      <c r="M1010" s="10">
        <v>0</v>
      </c>
      <c r="N1010" s="10">
        <v>57</v>
      </c>
      <c r="O1010" s="32">
        <f t="shared" si="47"/>
        <v>57</v>
      </c>
      <c r="P1010" s="33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27">
        <v>0.56000000000000005</v>
      </c>
      <c r="M1011" s="10">
        <v>0</v>
      </c>
      <c r="N1011" s="10">
        <v>56</v>
      </c>
      <c r="O1011" s="32">
        <f t="shared" si="47"/>
        <v>56</v>
      </c>
      <c r="P1011" s="33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27">
        <v>0.53</v>
      </c>
      <c r="M1012" s="10">
        <v>0</v>
      </c>
      <c r="N1012" s="10">
        <v>53</v>
      </c>
      <c r="O1012" s="32">
        <f t="shared" si="47"/>
        <v>53</v>
      </c>
      <c r="P1012" s="33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27">
        <v>0.51</v>
      </c>
      <c r="M1013" s="10">
        <v>0</v>
      </c>
      <c r="N1013" s="10">
        <v>51</v>
      </c>
      <c r="O1013" s="32">
        <f t="shared" si="47"/>
        <v>51</v>
      </c>
      <c r="P1013" s="33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27">
        <v>0.5</v>
      </c>
      <c r="M1014" s="10">
        <v>0</v>
      </c>
      <c r="N1014" s="10">
        <v>5</v>
      </c>
      <c r="O1014" s="32">
        <f t="shared" si="47"/>
        <v>5</v>
      </c>
      <c r="P1014" s="33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27">
        <v>0.5</v>
      </c>
      <c r="M1015" s="10">
        <v>0</v>
      </c>
      <c r="N1015" s="10">
        <v>5</v>
      </c>
      <c r="O1015" s="32">
        <f t="shared" si="47"/>
        <v>5</v>
      </c>
      <c r="P1015" s="33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27">
        <v>0.49</v>
      </c>
      <c r="M1016" s="10">
        <v>0</v>
      </c>
      <c r="N1016" s="10">
        <v>49</v>
      </c>
      <c r="O1016" s="32">
        <f t="shared" si="47"/>
        <v>49</v>
      </c>
      <c r="P1016" s="33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27">
        <v>0.49</v>
      </c>
      <c r="M1017" s="10">
        <v>0</v>
      </c>
      <c r="N1017" s="10">
        <v>49</v>
      </c>
      <c r="O1017" s="32">
        <f t="shared" si="47"/>
        <v>49</v>
      </c>
      <c r="P1017" s="33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27">
        <v>0.46</v>
      </c>
      <c r="M1018" s="10">
        <v>0</v>
      </c>
      <c r="N1018" s="10">
        <v>46</v>
      </c>
      <c r="O1018" s="32">
        <f t="shared" si="47"/>
        <v>46</v>
      </c>
      <c r="P1018" s="33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27">
        <v>0.46</v>
      </c>
      <c r="M1019" s="10">
        <v>0</v>
      </c>
      <c r="N1019" s="10">
        <v>46</v>
      </c>
      <c r="O1019" s="32">
        <f t="shared" si="47"/>
        <v>46</v>
      </c>
      <c r="P1019" s="33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27">
        <v>0.45</v>
      </c>
      <c r="M1020" s="10">
        <v>0</v>
      </c>
      <c r="N1020" s="10">
        <v>45</v>
      </c>
      <c r="O1020" s="32">
        <f t="shared" si="47"/>
        <v>45</v>
      </c>
      <c r="P1020" s="33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27">
        <v>0.45</v>
      </c>
      <c r="M1021" s="10">
        <v>0</v>
      </c>
      <c r="N1021" s="10">
        <v>45</v>
      </c>
      <c r="O1021" s="32">
        <f t="shared" si="47"/>
        <v>45</v>
      </c>
      <c r="P1021" s="33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27">
        <v>0.45</v>
      </c>
      <c r="M1022" s="10">
        <v>0</v>
      </c>
      <c r="N1022" s="10">
        <v>45</v>
      </c>
      <c r="O1022" s="32">
        <f t="shared" si="47"/>
        <v>45</v>
      </c>
      <c r="P1022" s="33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27">
        <v>0.43</v>
      </c>
      <c r="M1023" s="10">
        <v>0</v>
      </c>
      <c r="N1023" s="10">
        <v>43</v>
      </c>
      <c r="O1023" s="32">
        <f t="shared" si="47"/>
        <v>43</v>
      </c>
      <c r="P1023" s="33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27">
        <v>0.4</v>
      </c>
      <c r="M1024" s="10">
        <v>0</v>
      </c>
      <c r="N1024" s="10">
        <v>4</v>
      </c>
      <c r="O1024" s="32">
        <f t="shared" si="47"/>
        <v>4</v>
      </c>
      <c r="P1024" s="33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27">
        <v>0.38</v>
      </c>
      <c r="M1025" s="10">
        <v>0</v>
      </c>
      <c r="N1025" s="10">
        <v>38</v>
      </c>
      <c r="O1025" s="32">
        <f t="shared" si="47"/>
        <v>38</v>
      </c>
      <c r="P1025" s="33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27">
        <v>0.3</v>
      </c>
      <c r="M1026" s="10">
        <v>0</v>
      </c>
      <c r="N1026" s="10">
        <v>3</v>
      </c>
      <c r="O1026" s="32">
        <f t="shared" ref="O1026:O1038" si="50">(M1026*60)+N1026</f>
        <v>3</v>
      </c>
      <c r="P1026" s="33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27">
        <v>0.28999999999999998</v>
      </c>
      <c r="M1027" s="10">
        <v>0</v>
      </c>
      <c r="N1027" s="10">
        <v>29</v>
      </c>
      <c r="O1027" s="32">
        <f t="shared" si="50"/>
        <v>29</v>
      </c>
      <c r="P1027" s="33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27">
        <v>0.14000000000000001</v>
      </c>
      <c r="M1028" s="10">
        <v>0</v>
      </c>
      <c r="N1028" s="10">
        <v>14</v>
      </c>
      <c r="O1028" s="32">
        <f t="shared" si="50"/>
        <v>14</v>
      </c>
      <c r="P1028" s="33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27">
        <v>0.12</v>
      </c>
      <c r="M1029" s="10">
        <v>0</v>
      </c>
      <c r="N1029" s="10">
        <v>12</v>
      </c>
      <c r="O1029" s="32">
        <f t="shared" si="50"/>
        <v>12</v>
      </c>
      <c r="P1029" s="33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27">
        <v>0</v>
      </c>
      <c r="M1030" s="10">
        <v>0</v>
      </c>
      <c r="O1030" s="32">
        <f t="shared" si="50"/>
        <v>0</v>
      </c>
      <c r="P1030" s="33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27">
        <v>0</v>
      </c>
      <c r="M1031" s="10">
        <v>0</v>
      </c>
      <c r="O1031" s="32">
        <f t="shared" si="50"/>
        <v>0</v>
      </c>
      <c r="P1031" s="33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27">
        <v>0</v>
      </c>
      <c r="M1032" s="10">
        <v>0</v>
      </c>
      <c r="O1032" s="32">
        <f t="shared" si="50"/>
        <v>0</v>
      </c>
      <c r="P1032" s="33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27">
        <v>0</v>
      </c>
      <c r="M1033" s="10">
        <v>0</v>
      </c>
      <c r="O1033" s="32">
        <f t="shared" si="50"/>
        <v>0</v>
      </c>
      <c r="P1033" s="33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27">
        <v>0</v>
      </c>
      <c r="M1034" s="10">
        <v>0</v>
      </c>
      <c r="O1034" s="32">
        <f t="shared" si="50"/>
        <v>0</v>
      </c>
      <c r="P1034" s="33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27">
        <v>0</v>
      </c>
      <c r="M1035" s="10">
        <v>0</v>
      </c>
      <c r="O1035" s="32">
        <f t="shared" si="50"/>
        <v>0</v>
      </c>
      <c r="P1035" s="33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27">
        <v>0</v>
      </c>
      <c r="M1036" s="10">
        <v>0</v>
      </c>
      <c r="O1036" s="32">
        <f t="shared" si="50"/>
        <v>0</v>
      </c>
      <c r="P1036" s="33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27">
        <v>0</v>
      </c>
      <c r="M1037" s="10">
        <v>0</v>
      </c>
      <c r="O1037" s="32">
        <f t="shared" si="50"/>
        <v>0</v>
      </c>
      <c r="P1037" s="33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27">
        <v>0</v>
      </c>
      <c r="M1038" s="10">
        <v>0</v>
      </c>
      <c r="O1038" s="32">
        <f t="shared" si="50"/>
        <v>0</v>
      </c>
      <c r="P1038" s="33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7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9" customWidth="1"/>
    <col min="2" max="2" width="11.42578125" style="19" hidden="1" customWidth="1"/>
    <col min="3" max="16381" width="11.42578125" style="19" hidden="1"/>
    <col min="16382" max="16382" width="11.42578125" style="19" hidden="1" customWidth="1"/>
    <col min="16383" max="16383" width="11.42578125" style="19" hidden="1"/>
    <col min="16384" max="16384" width="1.140625" style="1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ocKoBzrpDOltQKnlzS3RnEHxG7JR8lo0PTi/6w0NIrbKGUpe95Ool7mTPk154MxGmASMm/R/zUGBGwiDz06pUg==" saltValue="3Igr79BQ2P67uZXA/HLtZ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1"/>
  <sheetViews>
    <sheetView topLeftCell="A25" zoomScaleNormal="100" workbookViewId="0">
      <selection activeCell="A2" sqref="A2"/>
    </sheetView>
  </sheetViews>
  <sheetFormatPr baseColWidth="10" defaultColWidth="0" defaultRowHeight="12.75" customHeight="1" zeroHeight="1"/>
  <cols>
    <col min="1" max="1" width="144.140625" style="19" customWidth="1"/>
    <col min="2" max="2" width="1.140625" style="19" hidden="1"/>
    <col min="3" max="3" width="11.85546875" style="19" hidden="1"/>
    <col min="4" max="16383" width="11.42578125" style="19" hidden="1"/>
    <col min="16384" max="16384" width="4.28515625" style="19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20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 hidden="1"/>
    <row r="59" hidden="1"/>
    <row r="60" hidden="1"/>
    <row r="61" hidden="1"/>
  </sheetData>
  <sheetProtection algorithmName="SHA-512" hashValue="xVEE1g7cfSj2NrK5bGfg8OgDCrsEJZD9GGnNvo4PIkB7ZpRKb78x5MIRg3W8d0y0JlKcbYCjO2eNky2KLpKr5g==" saltValue="MqwbvMrwyfo7wCIBOZ5p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40625" style="19" customWidth="1"/>
    <col min="2" max="2" width="11.42578125" style="19" customWidth="1"/>
    <col min="3" max="3" width="7.5703125" style="19" customWidth="1"/>
    <col min="4" max="4" width="11.42578125" style="19" hidden="1" customWidth="1"/>
    <col min="5" max="16383" width="11.42578125" style="19" hidden="1"/>
    <col min="16384" max="16384" width="4.28515625" style="19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21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N44vk+e+eqGTenbTr+A3Jq8Vc+wE/1IVaKlxCC3B+Y2egR8TG/ck9Ihr6UDFKUhT9j03vyVCi5VCGMXPA/sf8Q==" saltValue="Zo4nlliqpRgZWplc2vvv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N21" sqref="N21"/>
    </sheetView>
  </sheetViews>
  <sheetFormatPr baseColWidth="10" defaultColWidth="0" defaultRowHeight="12.75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3.8554687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6" width="11.42578125" customWidth="1"/>
    <col min="27" max="31" width="11.42578125" hidden="1" customWidth="1"/>
    <col min="32" max="16384" width="11.42578125" hidden="1"/>
  </cols>
  <sheetData>
    <row r="2" spans="1:22" ht="18">
      <c r="M2" s="7" t="s">
        <v>495</v>
      </c>
    </row>
    <row r="3" spans="1:22" ht="18">
      <c r="M3" s="7" t="s">
        <v>425</v>
      </c>
    </row>
    <row r="4" spans="1:22" ht="18">
      <c r="M4" s="8" t="s">
        <v>426</v>
      </c>
    </row>
    <row r="6" spans="1:22" ht="15">
      <c r="R6" s="52" t="s">
        <v>451</v>
      </c>
      <c r="S6" s="53"/>
      <c r="T6" s="53"/>
      <c r="U6" s="53"/>
      <c r="V6" s="54"/>
    </row>
    <row r="7" spans="1:22" ht="45">
      <c r="A7" s="4" t="s">
        <v>414</v>
      </c>
      <c r="B7" t="s">
        <v>424</v>
      </c>
      <c r="C7" t="s">
        <v>423</v>
      </c>
      <c r="D7" t="s">
        <v>448</v>
      </c>
      <c r="M7" s="9" t="s">
        <v>413</v>
      </c>
      <c r="N7" s="9" t="s">
        <v>8</v>
      </c>
      <c r="O7" s="9" t="s">
        <v>427</v>
      </c>
      <c r="P7" s="9" t="s">
        <v>9</v>
      </c>
      <c r="R7" s="9" t="s">
        <v>496</v>
      </c>
      <c r="S7" s="9" t="s">
        <v>497</v>
      </c>
      <c r="T7" s="9" t="s">
        <v>498</v>
      </c>
      <c r="U7" s="9" t="s">
        <v>450</v>
      </c>
      <c r="V7" s="9" t="s">
        <v>441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10">
        <v>195870.14999999994</v>
      </c>
      <c r="O8" s="10">
        <v>4725</v>
      </c>
      <c r="P8" s="10">
        <v>4332.7166666666662</v>
      </c>
      <c r="R8" s="37">
        <f t="shared" ref="R8:R14" si="0">+N8/P8</f>
        <v>45.207237183753065</v>
      </c>
      <c r="S8" s="37">
        <f t="shared" ref="S8:S14" si="1">+N8/O8</f>
        <v>41.453999999999986</v>
      </c>
      <c r="T8" s="38">
        <f t="shared" ref="T8:T14" si="2">(P8*60)/N8</f>
        <v>1.327221120727176</v>
      </c>
      <c r="U8" s="36">
        <f t="shared" ref="U8:U14" si="3">+O8/P8</f>
        <v>1.0905398075880031</v>
      </c>
      <c r="V8" s="36">
        <f t="shared" ref="V8:V14" si="4">P8/O8</f>
        <v>0.91697707231040559</v>
      </c>
    </row>
    <row r="9" spans="1:22">
      <c r="A9" s="5" t="s">
        <v>416</v>
      </c>
      <c r="B9" s="6">
        <v>220914</v>
      </c>
      <c r="C9" s="6">
        <v>5065</v>
      </c>
      <c r="D9" s="6">
        <v>4642.3500000000013</v>
      </c>
      <c r="M9" t="s">
        <v>416</v>
      </c>
      <c r="N9" s="10">
        <v>220914</v>
      </c>
      <c r="O9" s="10">
        <v>5065</v>
      </c>
      <c r="P9" s="10">
        <v>4642.3500000000013</v>
      </c>
      <c r="R9" s="37">
        <f t="shared" si="0"/>
        <v>47.586674852176145</v>
      </c>
      <c r="S9" s="37">
        <f t="shared" si="1"/>
        <v>43.615794669299113</v>
      </c>
      <c r="T9" s="38">
        <f t="shared" si="2"/>
        <v>1.2608571661370491</v>
      </c>
      <c r="U9" s="36">
        <f t="shared" si="3"/>
        <v>1.0910422523075594</v>
      </c>
      <c r="V9" s="36">
        <f t="shared" si="4"/>
        <v>0.91655478775913157</v>
      </c>
    </row>
    <row r="10" spans="1:22">
      <c r="A10" s="5" t="s">
        <v>417</v>
      </c>
      <c r="B10" s="6">
        <v>168966.94</v>
      </c>
      <c r="C10" s="6">
        <v>3669</v>
      </c>
      <c r="D10" s="6">
        <v>4584.7999999999993</v>
      </c>
      <c r="M10" t="s">
        <v>417</v>
      </c>
      <c r="N10" s="10">
        <v>168966.94</v>
      </c>
      <c r="O10" s="10">
        <v>3669</v>
      </c>
      <c r="P10" s="10">
        <v>4584.7999999999993</v>
      </c>
      <c r="R10" s="37">
        <f t="shared" si="0"/>
        <v>36.853720991101035</v>
      </c>
      <c r="S10" s="37">
        <f t="shared" si="1"/>
        <v>46.052586535840831</v>
      </c>
      <c r="T10" s="38">
        <f t="shared" si="2"/>
        <v>1.6280581278207438</v>
      </c>
      <c r="U10" s="36">
        <f t="shared" si="3"/>
        <v>0.80025300994590831</v>
      </c>
      <c r="V10" s="36">
        <f t="shared" si="4"/>
        <v>1.2496047969473969</v>
      </c>
    </row>
    <row r="11" spans="1:22">
      <c r="A11" s="5" t="s">
        <v>418</v>
      </c>
      <c r="B11" s="6">
        <v>237973.59000000008</v>
      </c>
      <c r="C11" s="6">
        <v>5928</v>
      </c>
      <c r="D11" s="6">
        <v>4326.616666666665</v>
      </c>
      <c r="M11" t="s">
        <v>418</v>
      </c>
      <c r="N11" s="10">
        <v>237973.59000000008</v>
      </c>
      <c r="O11" s="10">
        <v>5928</v>
      </c>
      <c r="P11" s="10">
        <v>4326.616666666665</v>
      </c>
      <c r="R11" s="37">
        <f t="shared" si="0"/>
        <v>55.002235773140718</v>
      </c>
      <c r="S11" s="37">
        <f t="shared" si="1"/>
        <v>40.143992914979769</v>
      </c>
      <c r="T11" s="38">
        <f t="shared" si="2"/>
        <v>1.0908647467981627</v>
      </c>
      <c r="U11" s="36">
        <f t="shared" si="3"/>
        <v>1.37012369172217</v>
      </c>
      <c r="V11" s="36">
        <f t="shared" si="4"/>
        <v>0.72986111111111085</v>
      </c>
    </row>
    <row r="12" spans="1:22">
      <c r="A12" s="5" t="s">
        <v>419</v>
      </c>
      <c r="B12" s="6">
        <v>192410.5</v>
      </c>
      <c r="C12" s="6">
        <v>10174</v>
      </c>
      <c r="D12" s="6">
        <v>5369.3333333333312</v>
      </c>
      <c r="M12" t="s">
        <v>419</v>
      </c>
      <c r="N12" s="10">
        <v>192410.5</v>
      </c>
      <c r="O12" s="10">
        <v>10174</v>
      </c>
      <c r="P12" s="10">
        <v>5369.3333333333312</v>
      </c>
      <c r="R12" s="37">
        <f t="shared" si="0"/>
        <v>35.835081946858715</v>
      </c>
      <c r="S12" s="37">
        <f t="shared" si="1"/>
        <v>18.911981521525458</v>
      </c>
      <c r="T12" s="38">
        <f t="shared" si="2"/>
        <v>1.6743368994935302</v>
      </c>
      <c r="U12" s="36">
        <f t="shared" si="3"/>
        <v>1.894834864663522</v>
      </c>
      <c r="V12" s="36">
        <f t="shared" si="4"/>
        <v>0.52775047506716444</v>
      </c>
    </row>
    <row r="13" spans="1:22">
      <c r="A13" s="5" t="s">
        <v>420</v>
      </c>
      <c r="B13" s="6">
        <v>353618.34</v>
      </c>
      <c r="C13" s="6">
        <v>13764</v>
      </c>
      <c r="D13" s="6">
        <v>8028.7999999999984</v>
      </c>
      <c r="M13" t="s">
        <v>420</v>
      </c>
      <c r="N13" s="10">
        <v>353618.34</v>
      </c>
      <c r="O13" s="10">
        <v>13764</v>
      </c>
      <c r="P13" s="10">
        <v>8028.7999999999984</v>
      </c>
      <c r="R13" s="37">
        <f t="shared" si="0"/>
        <v>44.043735053806309</v>
      </c>
      <c r="S13" s="37">
        <f t="shared" si="1"/>
        <v>25.69153879686138</v>
      </c>
      <c r="T13" s="38">
        <f t="shared" si="2"/>
        <v>1.3622822843407949</v>
      </c>
      <c r="U13" s="36">
        <f t="shared" si="3"/>
        <v>1.7143284176962936</v>
      </c>
      <c r="V13" s="36">
        <f t="shared" si="4"/>
        <v>0.58331880267364122</v>
      </c>
    </row>
    <row r="14" spans="1:22" ht="15">
      <c r="A14" s="5" t="s">
        <v>421</v>
      </c>
      <c r="B14" s="6">
        <v>1369753.52</v>
      </c>
      <c r="C14" s="6">
        <v>43325</v>
      </c>
      <c r="D14" s="6">
        <v>31284.616666666661</v>
      </c>
      <c r="M14" s="11" t="s">
        <v>428</v>
      </c>
      <c r="N14" s="12">
        <f t="shared" ref="N14" si="5">SUM(N8:N13)</f>
        <v>1369753.52</v>
      </c>
      <c r="O14" s="12">
        <f t="shared" ref="O14" si="6">SUM(O8:O13)</f>
        <v>43325</v>
      </c>
      <c r="P14" s="12">
        <f>SUM(P8:P13)</f>
        <v>31284.616666666661</v>
      </c>
      <c r="R14" s="28">
        <f t="shared" si="0"/>
        <v>43.78361207345251</v>
      </c>
      <c r="S14" s="28">
        <f t="shared" si="1"/>
        <v>31.615776572417772</v>
      </c>
      <c r="T14" s="35">
        <f t="shared" si="2"/>
        <v>1.3703757446814224</v>
      </c>
      <c r="U14" s="28">
        <f t="shared" si="3"/>
        <v>1.3848659378384587</v>
      </c>
      <c r="V14" s="28">
        <f t="shared" si="4"/>
        <v>0.72209155606847464</v>
      </c>
    </row>
    <row r="16" spans="1:22" ht="15">
      <c r="M16" s="13" t="s">
        <v>429</v>
      </c>
      <c r="N16" s="14">
        <f t="shared" ref="N16" si="7">AVERAGE(N8:N13)</f>
        <v>228292.25333333333</v>
      </c>
      <c r="O16" s="14">
        <f>AVERAGE(O8:O13)</f>
        <v>7220.833333333333</v>
      </c>
      <c r="P16" s="14">
        <f t="shared" ref="P16" si="8">AVERAGE(P8:P13)</f>
        <v>5214.1027777777772</v>
      </c>
    </row>
    <row r="17" spans="13:16" ht="15">
      <c r="M17" s="15" t="s">
        <v>430</v>
      </c>
      <c r="N17" s="16">
        <f t="shared" ref="N17" si="9">_xlfn.STDEV.P(N8:N13)</f>
        <v>60156.712994775531</v>
      </c>
      <c r="O17" s="16">
        <f>_xlfn.STDEV.P(O8:O13)</f>
        <v>3575.3312861265817</v>
      </c>
      <c r="P17" s="16">
        <f t="shared" ref="P17" si="10">_xlfn.STDEV.P(P8:P13)</f>
        <v>1306.0125878319921</v>
      </c>
    </row>
    <row r="18" spans="13:16" ht="15" hidden="1">
      <c r="M18" s="17" t="s">
        <v>431</v>
      </c>
      <c r="N18" s="14">
        <f t="shared" ref="N18" si="11">MEDIAN(N8:N12)</f>
        <v>195870.14999999994</v>
      </c>
      <c r="O18" s="14">
        <f>MEDIAN(O8:O12)</f>
        <v>5065</v>
      </c>
      <c r="P18" s="14">
        <f t="shared" ref="P18" si="12">MEDIAN(P8:P12)</f>
        <v>4584.7999999999993</v>
      </c>
    </row>
    <row r="19" spans="13:16" ht="15">
      <c r="M19" s="17" t="s">
        <v>432</v>
      </c>
      <c r="N19" s="14">
        <f t="shared" ref="N19" si="13">+MIN(N8:N13)</f>
        <v>168966.94</v>
      </c>
      <c r="O19" s="14">
        <f>+MIN(O8:O13)</f>
        <v>3669</v>
      </c>
      <c r="P19" s="14">
        <f t="shared" ref="P19" si="14">+MIN(P8:P13)</f>
        <v>4326.616666666665</v>
      </c>
    </row>
    <row r="20" spans="13:16" ht="15">
      <c r="M20" s="17" t="s">
        <v>433</v>
      </c>
      <c r="N20" s="14">
        <f t="shared" ref="N20" si="15">+MAX(N8:N13)</f>
        <v>353618.34</v>
      </c>
      <c r="O20" s="14">
        <f>+MAX(O8:O13)</f>
        <v>13764</v>
      </c>
      <c r="P20" s="14">
        <f t="shared" ref="P20" si="16">+MAX(P8:P13)</f>
        <v>8028.7999999999984</v>
      </c>
    </row>
  </sheetData>
  <mergeCells count="1">
    <mergeCell ref="R6:V6"/>
  </mergeCells>
  <pageMargins left="0.7" right="0.7" top="0.75" bottom="0.75" header="0.3" footer="0.3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F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T60" sqref="T60"/>
    </sheetView>
  </sheetViews>
  <sheetFormatPr baseColWidth="10" defaultColWidth="0" defaultRowHeight="12.75" outlineLevelCol="1"/>
  <cols>
    <col min="1" max="1" width="20.7109375" hidden="1" customWidth="1" outlineLevel="1"/>
    <col min="2" max="2" width="23.85546875" hidden="1" customWidth="1" outlineLevel="1"/>
    <col min="3" max="5" width="8" hidden="1" customWidth="1" outlineLevel="1"/>
    <col min="6" max="6" width="11.7109375" hidden="1" customWidth="1" outlineLevel="1"/>
    <col min="7" max="7" width="11" hidden="1" customWidth="1" outlineLevel="1"/>
    <col min="8" max="8" width="13.42578125" hidden="1" customWidth="1" outlineLevel="1"/>
    <col min="9" max="12" width="11.5703125" hidden="1" customWidth="1" outlineLevel="1"/>
    <col min="13" max="13" width="46.7109375" customWidth="1" collapsed="1"/>
    <col min="14" max="19" width="11.42578125" customWidth="1"/>
    <col min="20" max="20" width="21.28515625" customWidth="1"/>
    <col min="21" max="21" width="14.85546875" customWidth="1"/>
    <col min="22" max="31" width="11.42578125" customWidth="1"/>
    <col min="32" max="32" width="4.5703125" customWidth="1"/>
    <col min="33" max="16384" width="11.42578125" hidden="1"/>
  </cols>
  <sheetData>
    <row r="2" spans="1:21" ht="18">
      <c r="M2" s="7" t="s">
        <v>435</v>
      </c>
    </row>
    <row r="3" spans="1:21" ht="18">
      <c r="M3" s="7" t="s">
        <v>425</v>
      </c>
    </row>
    <row r="4" spans="1:21" ht="18">
      <c r="M4" s="8" t="s">
        <v>426</v>
      </c>
    </row>
    <row r="6" spans="1:21" hidden="1"/>
    <row r="7" spans="1:21" hidden="1"/>
    <row r="8" spans="1:21" hidden="1"/>
    <row r="9" spans="1:21" hidden="1"/>
    <row r="10" spans="1:21" hidden="1"/>
    <row r="11" spans="1:21" hidden="1"/>
    <row r="12" spans="1:21" ht="18">
      <c r="M12" s="8" t="s">
        <v>494</v>
      </c>
    </row>
    <row r="13" spans="1:21">
      <c r="A13" s="4" t="s">
        <v>424</v>
      </c>
      <c r="B13" s="4" t="s">
        <v>434</v>
      </c>
    </row>
    <row r="14" spans="1:21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421</v>
      </c>
      <c r="M14" s="9" t="s">
        <v>439</v>
      </c>
      <c r="N14" s="9" t="s">
        <v>415</v>
      </c>
      <c r="O14" s="9" t="s">
        <v>416</v>
      </c>
      <c r="P14" s="9" t="s">
        <v>417</v>
      </c>
      <c r="Q14" s="9" t="s">
        <v>418</v>
      </c>
      <c r="R14" s="9" t="s">
        <v>419</v>
      </c>
      <c r="S14" s="9" t="s">
        <v>420</v>
      </c>
      <c r="T14" s="9" t="s">
        <v>499</v>
      </c>
      <c r="U14" s="48" t="s">
        <v>505</v>
      </c>
    </row>
    <row r="15" spans="1:21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906872.7</v>
      </c>
      <c r="M15" s="5" t="s">
        <v>27</v>
      </c>
      <c r="N15" s="10">
        <v>152494.16999999998</v>
      </c>
      <c r="O15" s="10">
        <v>187964</v>
      </c>
      <c r="P15" s="10">
        <v>148395.75999999998</v>
      </c>
      <c r="Q15" s="10">
        <v>178328.28000000003</v>
      </c>
      <c r="R15" s="10">
        <v>67490</v>
      </c>
      <c r="S15" s="10">
        <v>172200.49000000002</v>
      </c>
      <c r="T15" s="10">
        <f>SUM(N15:S15)</f>
        <v>906872.7</v>
      </c>
      <c r="U15" s="49">
        <f>+T15/$T$30</f>
        <v>0.66206999051917026</v>
      </c>
    </row>
    <row r="16" spans="1:21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393479.2</v>
      </c>
      <c r="M16" s="5" t="s">
        <v>16</v>
      </c>
      <c r="N16" s="10">
        <v>30490</v>
      </c>
      <c r="O16" s="10">
        <v>18922</v>
      </c>
      <c r="P16" s="10">
        <v>14511.5</v>
      </c>
      <c r="Q16" s="10">
        <v>51062.54</v>
      </c>
      <c r="R16" s="10">
        <v>110796.5</v>
      </c>
      <c r="S16" s="10">
        <v>167696.66</v>
      </c>
      <c r="T16" s="10">
        <f t="shared" ref="T16:T29" si="0">SUM(N16:S16)</f>
        <v>393479.2</v>
      </c>
      <c r="U16" s="49">
        <f t="shared" ref="U16:U30" si="1">+T16/$T$30</f>
        <v>0.28726277702867309</v>
      </c>
    </row>
    <row r="17" spans="1:21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40361.31</v>
      </c>
      <c r="M17" s="5" t="s">
        <v>411</v>
      </c>
      <c r="N17" s="10">
        <v>8795.17</v>
      </c>
      <c r="O17" s="10">
        <v>9132</v>
      </c>
      <c r="P17" s="10">
        <v>2775.6800000000003</v>
      </c>
      <c r="Q17" s="10">
        <v>6578.7699999999995</v>
      </c>
      <c r="R17" s="10">
        <v>7809</v>
      </c>
      <c r="S17" s="10">
        <v>5270.69</v>
      </c>
      <c r="T17" s="10">
        <f t="shared" si="0"/>
        <v>40361.31</v>
      </c>
      <c r="U17" s="49">
        <f t="shared" si="1"/>
        <v>2.9466111538081687E-2</v>
      </c>
    </row>
    <row r="18" spans="1:21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9377</v>
      </c>
      <c r="M18" s="5" t="s">
        <v>412</v>
      </c>
      <c r="N18" s="10">
        <v>1818</v>
      </c>
      <c r="O18" s="10">
        <v>1897</v>
      </c>
      <c r="P18" s="10">
        <v>1687</v>
      </c>
      <c r="Q18" s="10">
        <v>882</v>
      </c>
      <c r="R18" s="10">
        <v>1158</v>
      </c>
      <c r="S18" s="10">
        <v>1935</v>
      </c>
      <c r="T18" s="10">
        <f t="shared" si="0"/>
        <v>9377</v>
      </c>
      <c r="U18" s="49">
        <f t="shared" si="1"/>
        <v>6.8457571841100302E-3</v>
      </c>
    </row>
    <row r="19" spans="1:21">
      <c r="A19" s="5" t="s">
        <v>123</v>
      </c>
      <c r="B19" s="6">
        <v>77.5</v>
      </c>
      <c r="C19" s="6">
        <v>1465</v>
      </c>
      <c r="D19" s="6">
        <v>558</v>
      </c>
      <c r="E19" s="6">
        <v>275</v>
      </c>
      <c r="F19" s="6">
        <v>3694</v>
      </c>
      <c r="G19" s="6">
        <v>1488</v>
      </c>
      <c r="H19" s="6">
        <v>7557.5</v>
      </c>
      <c r="M19" s="5" t="s">
        <v>123</v>
      </c>
      <c r="N19" s="10">
        <v>77.5</v>
      </c>
      <c r="O19" s="10">
        <v>1465</v>
      </c>
      <c r="P19" s="10">
        <v>558</v>
      </c>
      <c r="Q19" s="10">
        <v>275</v>
      </c>
      <c r="R19" s="10">
        <v>3694</v>
      </c>
      <c r="S19" s="10">
        <v>1488</v>
      </c>
      <c r="T19" s="10">
        <f t="shared" si="0"/>
        <v>7557.5</v>
      </c>
      <c r="U19" s="49">
        <f t="shared" si="1"/>
        <v>5.5174160092685883E-3</v>
      </c>
    </row>
    <row r="20" spans="1:21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6400.64</v>
      </c>
      <c r="M20" s="5" t="s">
        <v>65</v>
      </c>
      <c r="N20" s="10">
        <v>1477</v>
      </c>
      <c r="O20" s="10">
        <v>1160</v>
      </c>
      <c r="P20" s="10">
        <v>696</v>
      </c>
      <c r="Q20" s="10">
        <v>253</v>
      </c>
      <c r="R20" s="10">
        <v>351</v>
      </c>
      <c r="S20" s="10">
        <v>2463.6400000000003</v>
      </c>
      <c r="T20" s="10">
        <f t="shared" si="0"/>
        <v>6400.64</v>
      </c>
      <c r="U20" s="49">
        <f t="shared" si="1"/>
        <v>4.6728407020264501E-3</v>
      </c>
    </row>
    <row r="21" spans="1:21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2116.67</v>
      </c>
      <c r="M21" s="5" t="s">
        <v>98</v>
      </c>
      <c r="N21" s="10">
        <v>419.81</v>
      </c>
      <c r="O21" s="10">
        <v>37</v>
      </c>
      <c r="P21" s="10"/>
      <c r="Q21" s="10">
        <v>145</v>
      </c>
      <c r="R21" s="10">
        <v>202</v>
      </c>
      <c r="S21" s="10">
        <v>1312.8600000000001</v>
      </c>
      <c r="T21" s="10">
        <f t="shared" si="0"/>
        <v>2116.67</v>
      </c>
      <c r="U21" s="49">
        <f t="shared" si="1"/>
        <v>1.5452926158569028E-3</v>
      </c>
    </row>
    <row r="22" spans="1:21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1978</v>
      </c>
      <c r="M22" s="5" t="s">
        <v>81</v>
      </c>
      <c r="N22" s="10">
        <v>274</v>
      </c>
      <c r="O22" s="10">
        <v>312</v>
      </c>
      <c r="P22" s="10">
        <v>328</v>
      </c>
      <c r="Q22" s="10">
        <v>440</v>
      </c>
      <c r="R22" s="10">
        <v>286</v>
      </c>
      <c r="S22" s="10">
        <v>338</v>
      </c>
      <c r="T22" s="10">
        <f t="shared" si="0"/>
        <v>1978</v>
      </c>
      <c r="U22" s="49">
        <f t="shared" si="1"/>
        <v>1.4440554239276569E-3</v>
      </c>
    </row>
    <row r="23" spans="1:21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1350</v>
      </c>
      <c r="M23" s="5" t="s">
        <v>233</v>
      </c>
      <c r="N23" s="10">
        <v>12</v>
      </c>
      <c r="O23" s="10"/>
      <c r="P23" s="10"/>
      <c r="Q23" s="10"/>
      <c r="R23" s="10">
        <v>500</v>
      </c>
      <c r="S23" s="10">
        <v>838</v>
      </c>
      <c r="T23" s="10">
        <f t="shared" si="0"/>
        <v>1350</v>
      </c>
      <c r="U23" s="49">
        <f t="shared" si="1"/>
        <v>9.855787777059337E-4</v>
      </c>
    </row>
    <row r="24" spans="1:21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150</v>
      </c>
      <c r="M24" s="5" t="s">
        <v>373</v>
      </c>
      <c r="N24" s="10"/>
      <c r="O24" s="10"/>
      <c r="P24" s="10"/>
      <c r="Q24" s="10"/>
      <c r="R24" s="10">
        <v>100</v>
      </c>
      <c r="S24" s="10">
        <v>50</v>
      </c>
      <c r="T24" s="10">
        <f t="shared" si="0"/>
        <v>150</v>
      </c>
      <c r="U24" s="49">
        <f t="shared" si="1"/>
        <v>1.0950875307843708E-4</v>
      </c>
    </row>
    <row r="25" spans="1:21">
      <c r="A25" s="5" t="s">
        <v>309</v>
      </c>
      <c r="B25" s="6"/>
      <c r="C25" s="6">
        <v>25</v>
      </c>
      <c r="D25" s="6"/>
      <c r="E25" s="6"/>
      <c r="F25" s="6">
        <v>15</v>
      </c>
      <c r="G25" s="6"/>
      <c r="H25" s="6">
        <v>40</v>
      </c>
      <c r="M25" s="5" t="s">
        <v>309</v>
      </c>
      <c r="N25" s="10"/>
      <c r="O25" s="10">
        <v>25</v>
      </c>
      <c r="P25" s="10"/>
      <c r="Q25" s="10"/>
      <c r="R25" s="10">
        <v>15</v>
      </c>
      <c r="S25" s="10"/>
      <c r="T25" s="10">
        <f t="shared" si="0"/>
        <v>40</v>
      </c>
      <c r="U25" s="49">
        <f t="shared" si="1"/>
        <v>2.9202334154249887E-5</v>
      </c>
    </row>
    <row r="26" spans="1:21">
      <c r="A26" s="5" t="s">
        <v>404</v>
      </c>
      <c r="B26" s="6"/>
      <c r="C26" s="6"/>
      <c r="D26" s="6"/>
      <c r="E26" s="6"/>
      <c r="F26" s="6"/>
      <c r="G26" s="6">
        <v>25</v>
      </c>
      <c r="H26" s="6">
        <v>25</v>
      </c>
      <c r="M26" t="s">
        <v>404</v>
      </c>
      <c r="S26">
        <v>25</v>
      </c>
      <c r="T26" s="10">
        <f t="shared" si="0"/>
        <v>25</v>
      </c>
      <c r="U26" s="49">
        <f t="shared" si="1"/>
        <v>1.8251458846406178E-5</v>
      </c>
    </row>
    <row r="27" spans="1:21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>
        <v>18</v>
      </c>
      <c r="M27" t="s">
        <v>342</v>
      </c>
      <c r="Q27">
        <v>9</v>
      </c>
      <c r="R27">
        <v>9</v>
      </c>
      <c r="T27" s="10">
        <f t="shared" si="0"/>
        <v>18</v>
      </c>
      <c r="U27" s="49">
        <f t="shared" si="1"/>
        <v>1.3141050369412449E-5</v>
      </c>
    </row>
    <row r="28" spans="1:21">
      <c r="A28" s="5" t="s">
        <v>328</v>
      </c>
      <c r="B28" s="6"/>
      <c r="C28" s="6"/>
      <c r="D28" s="6">
        <v>15</v>
      </c>
      <c r="E28" s="6"/>
      <c r="F28" s="6"/>
      <c r="G28" s="6"/>
      <c r="H28" s="6">
        <v>15</v>
      </c>
      <c r="M28" t="s">
        <v>328</v>
      </c>
      <c r="P28">
        <v>15</v>
      </c>
      <c r="T28" s="10">
        <f t="shared" si="0"/>
        <v>15</v>
      </c>
      <c r="U28" s="49">
        <f t="shared" si="1"/>
        <v>1.0950875307843708E-5</v>
      </c>
    </row>
    <row r="29" spans="1:21">
      <c r="A29" s="5" t="s">
        <v>130</v>
      </c>
      <c r="B29" s="6">
        <v>12.5</v>
      </c>
      <c r="C29" s="6"/>
      <c r="D29" s="6"/>
      <c r="E29" s="6"/>
      <c r="F29" s="6"/>
      <c r="G29" s="6"/>
      <c r="H29" s="6">
        <v>12.5</v>
      </c>
      <c r="M29" t="s">
        <v>130</v>
      </c>
      <c r="N29">
        <v>12.5</v>
      </c>
      <c r="T29" s="10">
        <f t="shared" si="0"/>
        <v>12.5</v>
      </c>
      <c r="U29" s="49">
        <f t="shared" si="1"/>
        <v>9.1257294232030891E-6</v>
      </c>
    </row>
    <row r="30" spans="1:21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1369753.5199999998</v>
      </c>
      <c r="M30" s="11" t="s">
        <v>421</v>
      </c>
      <c r="N30" s="12">
        <f t="shared" ref="N30:S30" si="2">SUM(N15:N29)</f>
        <v>195870.15</v>
      </c>
      <c r="O30" s="12">
        <f t="shared" si="2"/>
        <v>220914</v>
      </c>
      <c r="P30" s="12">
        <f t="shared" si="2"/>
        <v>168966.93999999997</v>
      </c>
      <c r="Q30" s="12">
        <f t="shared" si="2"/>
        <v>237973.59000000003</v>
      </c>
      <c r="R30" s="12">
        <f t="shared" si="2"/>
        <v>192410.5</v>
      </c>
      <c r="S30" s="12">
        <f t="shared" si="2"/>
        <v>353618.34</v>
      </c>
      <c r="T30" s="12">
        <f>SUM(T15:T29)</f>
        <v>1369753.5199999998</v>
      </c>
      <c r="U30" s="51">
        <f t="shared" si="1"/>
        <v>1</v>
      </c>
    </row>
    <row r="32" spans="1:21" hidden="1"/>
    <row r="33" spans="1:21" hidden="1"/>
    <row r="34" spans="1:21" hidden="1"/>
    <row r="35" spans="1:21" hidden="1"/>
    <row r="36" spans="1:21" hidden="1"/>
    <row r="37" spans="1:21" ht="18">
      <c r="M37" s="8" t="s">
        <v>9</v>
      </c>
    </row>
    <row r="38" spans="1:21">
      <c r="A38" s="4" t="s">
        <v>448</v>
      </c>
      <c r="B38" s="4" t="s">
        <v>434</v>
      </c>
    </row>
    <row r="39" spans="1:21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421</v>
      </c>
      <c r="M39" s="9" t="s">
        <v>439</v>
      </c>
      <c r="N39" s="9" t="s">
        <v>415</v>
      </c>
      <c r="O39" s="9" t="s">
        <v>416</v>
      </c>
      <c r="P39" s="9" t="s">
        <v>417</v>
      </c>
      <c r="Q39" s="9" t="s">
        <v>418</v>
      </c>
      <c r="R39" s="9" t="s">
        <v>419</v>
      </c>
      <c r="S39" s="9" t="s">
        <v>420</v>
      </c>
      <c r="T39" s="9" t="s">
        <v>499</v>
      </c>
      <c r="U39" s="48" t="s">
        <v>505</v>
      </c>
    </row>
    <row r="40" spans="1:21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4132.05</v>
      </c>
      <c r="H40" s="6">
        <v>14003.066666666666</v>
      </c>
      <c r="M40" s="5" t="s">
        <v>16</v>
      </c>
      <c r="N40" s="6">
        <v>1926.7</v>
      </c>
      <c r="O40" s="6">
        <v>2003.9166666666667</v>
      </c>
      <c r="P40" s="6">
        <v>1353.0833333333335</v>
      </c>
      <c r="Q40" s="6">
        <v>1926.0666666666664</v>
      </c>
      <c r="R40" s="6">
        <v>2661.2499999999995</v>
      </c>
      <c r="S40" s="6">
        <v>4132.05</v>
      </c>
      <c r="T40" s="10">
        <f>SUM(N40:S40)</f>
        <v>14003.066666666666</v>
      </c>
      <c r="U40" s="49">
        <f>+T40/$T$55</f>
        <v>0.44760230933520578</v>
      </c>
    </row>
    <row r="41" spans="1:21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9965.283333333331</v>
      </c>
      <c r="M41" s="5" t="s">
        <v>27</v>
      </c>
      <c r="N41" s="6">
        <v>1554.3999999999996</v>
      </c>
      <c r="O41" s="6">
        <v>1592.9499999999998</v>
      </c>
      <c r="P41" s="6">
        <v>2121.8499999999995</v>
      </c>
      <c r="Q41" s="6">
        <v>1827.2166666666665</v>
      </c>
      <c r="R41" s="6">
        <v>837.05</v>
      </c>
      <c r="S41" s="6">
        <v>2031.8166666666664</v>
      </c>
      <c r="T41" s="10">
        <f t="shared" ref="T41:T54" si="3">SUM(N41:S41)</f>
        <v>9965.283333333331</v>
      </c>
      <c r="U41" s="49">
        <f t="shared" ref="U41:U55" si="4">+T41/$T$55</f>
        <v>0.3185362134851154</v>
      </c>
    </row>
    <row r="42" spans="1:21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3904.1499999999996</v>
      </c>
      <c r="M42" s="5" t="s">
        <v>411</v>
      </c>
      <c r="N42" s="6">
        <v>339.38333333333333</v>
      </c>
      <c r="O42" s="6">
        <v>857.66666666666663</v>
      </c>
      <c r="P42" s="6">
        <v>559.86666666666667</v>
      </c>
      <c r="Q42" s="6">
        <v>285.5</v>
      </c>
      <c r="R42" s="6">
        <v>1098.2166666666667</v>
      </c>
      <c r="S42" s="6">
        <v>763.51666666666665</v>
      </c>
      <c r="T42" s="10">
        <f t="shared" si="3"/>
        <v>3904.1499999999996</v>
      </c>
      <c r="U42" s="49">
        <f t="shared" si="4"/>
        <v>0.12479456090506677</v>
      </c>
    </row>
    <row r="43" spans="1:21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454.54999999999995</v>
      </c>
      <c r="H43" s="6">
        <v>1261.7166666666667</v>
      </c>
      <c r="M43" s="5" t="s">
        <v>123</v>
      </c>
      <c r="N43" s="6">
        <v>111</v>
      </c>
      <c r="O43" s="6">
        <v>26.5</v>
      </c>
      <c r="P43" s="6">
        <v>128</v>
      </c>
      <c r="Q43" s="6">
        <v>64.666666666666671</v>
      </c>
      <c r="R43" s="6">
        <v>476.99999999999994</v>
      </c>
      <c r="S43" s="6">
        <v>454.54999999999995</v>
      </c>
      <c r="T43" s="10">
        <f t="shared" si="3"/>
        <v>1261.7166666666667</v>
      </c>
      <c r="U43" s="49">
        <f t="shared" si="4"/>
        <v>4.0330258162025324E-2</v>
      </c>
    </row>
    <row r="44" spans="1:21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588.01666666666665</v>
      </c>
      <c r="M44" s="5" t="s">
        <v>412</v>
      </c>
      <c r="N44" s="6">
        <v>78.283333333333331</v>
      </c>
      <c r="O44" s="6">
        <v>40.616666666666667</v>
      </c>
      <c r="P44" s="6">
        <v>275</v>
      </c>
      <c r="Q44" s="6">
        <v>103.06666666666666</v>
      </c>
      <c r="R44" s="6">
        <v>24</v>
      </c>
      <c r="S44" s="6">
        <v>67.05</v>
      </c>
      <c r="T44" s="10">
        <f t="shared" si="3"/>
        <v>588.01666666666665</v>
      </c>
      <c r="U44" s="49">
        <f t="shared" si="4"/>
        <v>1.8795712695856379E-2</v>
      </c>
    </row>
    <row r="45" spans="1:21">
      <c r="A45" s="5" t="s">
        <v>98</v>
      </c>
      <c r="B45" s="6">
        <v>134.1</v>
      </c>
      <c r="C45" s="6">
        <v>20.033333333333335</v>
      </c>
      <c r="D45" s="6"/>
      <c r="E45" s="6">
        <v>52.133333333333333</v>
      </c>
      <c r="F45" s="6">
        <v>115.11666666666667</v>
      </c>
      <c r="G45" s="6">
        <v>148.21666666666664</v>
      </c>
      <c r="H45" s="6">
        <v>469.59999999999997</v>
      </c>
      <c r="M45" s="5" t="s">
        <v>98</v>
      </c>
      <c r="N45" s="6">
        <v>134.1</v>
      </c>
      <c r="O45" s="6">
        <v>20.033333333333335</v>
      </c>
      <c r="P45" s="6"/>
      <c r="Q45" s="6">
        <v>52.133333333333333</v>
      </c>
      <c r="R45" s="6">
        <v>115.11666666666667</v>
      </c>
      <c r="S45" s="6">
        <v>148.21666666666664</v>
      </c>
      <c r="T45" s="10">
        <f t="shared" si="3"/>
        <v>469.59999999999997</v>
      </c>
      <c r="U45" s="49">
        <f t="shared" si="4"/>
        <v>1.5010572288723373E-2</v>
      </c>
    </row>
    <row r="46" spans="1:21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385</v>
      </c>
      <c r="M46" s="5" t="s">
        <v>233</v>
      </c>
      <c r="N46" s="6">
        <v>32</v>
      </c>
      <c r="O46" s="6"/>
      <c r="P46" s="6"/>
      <c r="Q46" s="6"/>
      <c r="R46" s="6">
        <v>20</v>
      </c>
      <c r="S46" s="6">
        <v>333</v>
      </c>
      <c r="T46" s="10">
        <f t="shared" si="3"/>
        <v>385</v>
      </c>
      <c r="U46" s="49">
        <f t="shared" si="4"/>
        <v>1.2306367826146719E-2</v>
      </c>
    </row>
    <row r="47" spans="1:21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331.35</v>
      </c>
      <c r="M47" s="5" t="s">
        <v>81</v>
      </c>
      <c r="N47" s="6">
        <v>95.05</v>
      </c>
      <c r="O47" s="6">
        <v>65.866666666666674</v>
      </c>
      <c r="P47" s="6">
        <v>96</v>
      </c>
      <c r="Q47" s="6">
        <v>38.066666666666663</v>
      </c>
      <c r="R47" s="6">
        <v>20.366666666666667</v>
      </c>
      <c r="S47" s="6">
        <v>16</v>
      </c>
      <c r="T47" s="10">
        <f t="shared" si="3"/>
        <v>331.35</v>
      </c>
      <c r="U47" s="49">
        <f t="shared" si="4"/>
        <v>1.0591467478425235E-2</v>
      </c>
    </row>
    <row r="48" spans="1:21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231.1</v>
      </c>
      <c r="M48" s="5" t="s">
        <v>65</v>
      </c>
      <c r="N48" s="6">
        <v>31.8</v>
      </c>
      <c r="O48" s="6">
        <v>30.8</v>
      </c>
      <c r="P48" s="6">
        <v>16</v>
      </c>
      <c r="Q48" s="6">
        <v>16.899999999999999</v>
      </c>
      <c r="R48" s="6">
        <v>83</v>
      </c>
      <c r="S48" s="6">
        <v>52.6</v>
      </c>
      <c r="T48" s="10">
        <f t="shared" si="3"/>
        <v>231.1</v>
      </c>
      <c r="U48" s="49">
        <f t="shared" si="4"/>
        <v>7.3870171548636532E-3</v>
      </c>
    </row>
    <row r="49" spans="1:21">
      <c r="A49" s="5" t="s">
        <v>328</v>
      </c>
      <c r="B49" s="6"/>
      <c r="C49" s="6"/>
      <c r="D49" s="6">
        <v>35</v>
      </c>
      <c r="E49" s="6"/>
      <c r="F49" s="6"/>
      <c r="G49" s="6"/>
      <c r="H49" s="6">
        <v>35</v>
      </c>
      <c r="M49" s="5" t="s">
        <v>328</v>
      </c>
      <c r="N49" s="6"/>
      <c r="O49" s="6"/>
      <c r="P49" s="6">
        <v>35</v>
      </c>
      <c r="Q49" s="6"/>
      <c r="R49" s="6"/>
      <c r="S49" s="6"/>
      <c r="T49" s="10">
        <f t="shared" si="3"/>
        <v>35</v>
      </c>
      <c r="U49" s="49">
        <f t="shared" si="4"/>
        <v>1.1187607114678834E-3</v>
      </c>
    </row>
    <row r="50" spans="1:21">
      <c r="A50" s="5" t="s">
        <v>130</v>
      </c>
      <c r="B50" s="6">
        <v>30</v>
      </c>
      <c r="C50" s="6"/>
      <c r="D50" s="6"/>
      <c r="E50" s="6"/>
      <c r="F50" s="6"/>
      <c r="G50" s="6"/>
      <c r="H50" s="6">
        <v>30</v>
      </c>
      <c r="M50" s="5" t="s">
        <v>130</v>
      </c>
      <c r="N50" s="6">
        <v>30</v>
      </c>
      <c r="O50" s="6"/>
      <c r="P50" s="6"/>
      <c r="Q50" s="6"/>
      <c r="R50" s="6"/>
      <c r="S50" s="6"/>
      <c r="T50" s="10">
        <f t="shared" si="3"/>
        <v>30</v>
      </c>
      <c r="U50" s="49">
        <f t="shared" si="4"/>
        <v>9.5893775268675731E-4</v>
      </c>
    </row>
    <row r="51" spans="1:21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>
        <v>25.333333333333336</v>
      </c>
      <c r="M51" s="5" t="s">
        <v>342</v>
      </c>
      <c r="N51" s="6"/>
      <c r="O51" s="6"/>
      <c r="P51" s="6"/>
      <c r="Q51" s="6">
        <v>13</v>
      </c>
      <c r="R51" s="6">
        <v>12.333333333333334</v>
      </c>
      <c r="S51" s="6"/>
      <c r="T51" s="10">
        <f t="shared" si="3"/>
        <v>25.333333333333336</v>
      </c>
      <c r="U51" s="49">
        <f t="shared" si="4"/>
        <v>8.0976965782437289E-4</v>
      </c>
    </row>
    <row r="52" spans="1:21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24</v>
      </c>
      <c r="M52" s="5" t="s">
        <v>373</v>
      </c>
      <c r="N52" s="6"/>
      <c r="O52" s="6"/>
      <c r="P52" s="6"/>
      <c r="Q52" s="6"/>
      <c r="R52" s="6">
        <v>4</v>
      </c>
      <c r="S52" s="6">
        <v>20</v>
      </c>
      <c r="T52" s="10">
        <f t="shared" si="3"/>
        <v>24</v>
      </c>
      <c r="U52" s="49">
        <f t="shared" si="4"/>
        <v>7.671502021494058E-4</v>
      </c>
    </row>
    <row r="53" spans="1:21">
      <c r="A53" s="5" t="s">
        <v>309</v>
      </c>
      <c r="B53" s="6"/>
      <c r="C53" s="6">
        <v>4</v>
      </c>
      <c r="D53" s="6"/>
      <c r="E53" s="6"/>
      <c r="F53" s="6">
        <v>17</v>
      </c>
      <c r="G53" s="6"/>
      <c r="H53" s="6">
        <v>21</v>
      </c>
      <c r="M53" s="5" t="s">
        <v>309</v>
      </c>
      <c r="N53" s="6"/>
      <c r="O53" s="6">
        <v>4</v>
      </c>
      <c r="P53" s="6"/>
      <c r="Q53" s="6"/>
      <c r="R53" s="6">
        <v>17</v>
      </c>
      <c r="S53" s="6"/>
      <c r="T53" s="10">
        <f t="shared" si="3"/>
        <v>21</v>
      </c>
      <c r="U53" s="49">
        <f t="shared" si="4"/>
        <v>6.7125642688073005E-4</v>
      </c>
    </row>
    <row r="54" spans="1:21">
      <c r="A54" s="5" t="s">
        <v>404</v>
      </c>
      <c r="B54" s="6"/>
      <c r="C54" s="6"/>
      <c r="D54" s="6"/>
      <c r="E54" s="6"/>
      <c r="F54" s="6"/>
      <c r="G54" s="6">
        <v>10</v>
      </c>
      <c r="H54" s="6">
        <v>10</v>
      </c>
      <c r="M54" s="5" t="s">
        <v>404</v>
      </c>
      <c r="N54" s="6"/>
      <c r="O54" s="6"/>
      <c r="P54" s="6"/>
      <c r="Q54" s="6"/>
      <c r="R54" s="6"/>
      <c r="S54" s="6">
        <v>10</v>
      </c>
      <c r="T54" s="10">
        <f t="shared" si="3"/>
        <v>10</v>
      </c>
      <c r="U54" s="49">
        <f t="shared" si="4"/>
        <v>3.1964591756225244E-4</v>
      </c>
    </row>
    <row r="55" spans="1:21" ht="15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8028.8</v>
      </c>
      <c r="H55" s="6">
        <v>31284.616666666658</v>
      </c>
      <c r="M55" s="11" t="s">
        <v>421</v>
      </c>
      <c r="N55" s="12">
        <f>SUM(N40:N54)</f>
        <v>4332.7166666666662</v>
      </c>
      <c r="O55" s="12">
        <f t="shared" ref="O55:T55" si="5">SUM(O40:O54)</f>
        <v>4642.3500000000013</v>
      </c>
      <c r="P55" s="12">
        <f t="shared" si="5"/>
        <v>4584.7999999999993</v>
      </c>
      <c r="Q55" s="12">
        <f t="shared" si="5"/>
        <v>4326.6166666666659</v>
      </c>
      <c r="R55" s="12">
        <f t="shared" si="5"/>
        <v>5369.333333333333</v>
      </c>
      <c r="S55" s="12">
        <f t="shared" si="5"/>
        <v>8028.8</v>
      </c>
      <c r="T55" s="12">
        <f t="shared" si="5"/>
        <v>31284.616666666661</v>
      </c>
      <c r="U55" s="51">
        <f t="shared" si="4"/>
        <v>1</v>
      </c>
    </row>
    <row r="57" spans="1:21" ht="18">
      <c r="M57" s="8" t="s">
        <v>427</v>
      </c>
      <c r="N57" s="8"/>
      <c r="O57" s="8"/>
      <c r="P57" s="8"/>
      <c r="Q57" s="8"/>
      <c r="R57" s="8"/>
      <c r="S57" s="8"/>
      <c r="T57" s="8"/>
    </row>
    <row r="58" spans="1:21">
      <c r="A58" s="4" t="s">
        <v>423</v>
      </c>
      <c r="B58" s="4" t="s">
        <v>434</v>
      </c>
    </row>
    <row r="59" spans="1:21" ht="45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421</v>
      </c>
      <c r="M59" s="9" t="s">
        <v>439</v>
      </c>
      <c r="N59" s="9" t="s">
        <v>415</v>
      </c>
      <c r="O59" s="9" t="s">
        <v>416</v>
      </c>
      <c r="P59" s="9" t="s">
        <v>417</v>
      </c>
      <c r="Q59" s="9" t="s">
        <v>418</v>
      </c>
      <c r="R59" s="9" t="s">
        <v>419</v>
      </c>
      <c r="S59" s="9" t="s">
        <v>420</v>
      </c>
      <c r="T59" s="9" t="s">
        <v>499</v>
      </c>
      <c r="U59" s="48" t="s">
        <v>505</v>
      </c>
    </row>
    <row r="60" spans="1:21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23085</v>
      </c>
      <c r="M60" s="5" t="s">
        <v>16</v>
      </c>
      <c r="N60" s="10">
        <v>1330</v>
      </c>
      <c r="O60" s="10">
        <v>1131</v>
      </c>
      <c r="P60" s="10">
        <v>797</v>
      </c>
      <c r="Q60" s="10">
        <v>2369</v>
      </c>
      <c r="R60" s="10">
        <v>7763</v>
      </c>
      <c r="S60" s="10">
        <v>9695</v>
      </c>
      <c r="T60" s="10">
        <f>SUM(N60:S60)</f>
        <v>23085</v>
      </c>
      <c r="U60" s="49">
        <f>+T60/$T$75</f>
        <v>0.53283323716099251</v>
      </c>
    </row>
    <row r="61" spans="1:21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15704</v>
      </c>
      <c r="M61" s="5" t="s">
        <v>27</v>
      </c>
      <c r="N61" s="10">
        <v>2692</v>
      </c>
      <c r="O61" s="10">
        <v>3179</v>
      </c>
      <c r="P61" s="10">
        <v>2545</v>
      </c>
      <c r="Q61" s="10">
        <v>2966</v>
      </c>
      <c r="R61" s="10">
        <v>1220</v>
      </c>
      <c r="S61" s="10">
        <v>3102</v>
      </c>
      <c r="T61" s="10">
        <f t="shared" ref="T61:T74" si="6">SUM(N61:S61)</f>
        <v>15704</v>
      </c>
      <c r="U61" s="49">
        <f t="shared" ref="U61:U75" si="7">+T61/$T$75</f>
        <v>0.36246970571263704</v>
      </c>
    </row>
    <row r="62" spans="1:21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2333</v>
      </c>
      <c r="M62" s="5" t="s">
        <v>411</v>
      </c>
      <c r="N62" s="10">
        <v>463</v>
      </c>
      <c r="O62" s="10">
        <v>498</v>
      </c>
      <c r="P62" s="10">
        <v>166</v>
      </c>
      <c r="Q62" s="10">
        <v>388</v>
      </c>
      <c r="R62" s="10">
        <v>459</v>
      </c>
      <c r="S62" s="10">
        <v>359</v>
      </c>
      <c r="T62" s="10">
        <f t="shared" si="6"/>
        <v>2333</v>
      </c>
      <c r="U62" s="49">
        <f t="shared" si="7"/>
        <v>5.384881708020773E-2</v>
      </c>
    </row>
    <row r="63" spans="1:21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673</v>
      </c>
      <c r="M63" s="5" t="s">
        <v>123</v>
      </c>
      <c r="N63" s="10">
        <v>9</v>
      </c>
      <c r="O63" s="10">
        <v>69</v>
      </c>
      <c r="P63" s="10">
        <v>35</v>
      </c>
      <c r="Q63" s="10">
        <v>22</v>
      </c>
      <c r="R63" s="10">
        <v>412</v>
      </c>
      <c r="S63" s="10">
        <v>126</v>
      </c>
      <c r="T63" s="10">
        <f t="shared" si="6"/>
        <v>673</v>
      </c>
      <c r="U63" s="49">
        <f t="shared" si="7"/>
        <v>1.5533756491633006E-2</v>
      </c>
    </row>
    <row r="64" spans="1:21">
      <c r="A64" s="5" t="s">
        <v>412</v>
      </c>
      <c r="B64" s="6">
        <v>84</v>
      </c>
      <c r="C64" s="6">
        <v>87</v>
      </c>
      <c r="D64" s="6">
        <v>67</v>
      </c>
      <c r="E64" s="6">
        <v>79</v>
      </c>
      <c r="F64" s="6">
        <v>103</v>
      </c>
      <c r="G64" s="6">
        <v>89</v>
      </c>
      <c r="H64" s="6">
        <v>509</v>
      </c>
      <c r="M64" s="5" t="s">
        <v>412</v>
      </c>
      <c r="N64" s="10">
        <v>84</v>
      </c>
      <c r="O64" s="10">
        <v>87</v>
      </c>
      <c r="P64" s="10">
        <v>67</v>
      </c>
      <c r="Q64" s="10">
        <v>79</v>
      </c>
      <c r="R64" s="10">
        <v>103</v>
      </c>
      <c r="S64" s="10">
        <v>89</v>
      </c>
      <c r="T64" s="10">
        <f t="shared" si="6"/>
        <v>509</v>
      </c>
      <c r="U64" s="49">
        <f t="shared" si="7"/>
        <v>1.1748413156376225E-2</v>
      </c>
    </row>
    <row r="65" spans="1:21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457</v>
      </c>
      <c r="M65" s="5" t="s">
        <v>65</v>
      </c>
      <c r="N65" s="10">
        <v>85</v>
      </c>
      <c r="O65" s="10">
        <v>72</v>
      </c>
      <c r="P65" s="10">
        <v>37</v>
      </c>
      <c r="Q65" s="10">
        <v>51</v>
      </c>
      <c r="R65" s="10">
        <v>23</v>
      </c>
      <c r="S65" s="10">
        <v>189</v>
      </c>
      <c r="T65" s="10">
        <f t="shared" si="6"/>
        <v>457</v>
      </c>
      <c r="U65" s="49">
        <f t="shared" si="7"/>
        <v>1.0548182342758223E-2</v>
      </c>
    </row>
    <row r="66" spans="1:21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215</v>
      </c>
      <c r="M66" s="5" t="s">
        <v>233</v>
      </c>
      <c r="N66" s="10">
        <v>1</v>
      </c>
      <c r="O66" s="10"/>
      <c r="P66" s="10"/>
      <c r="Q66" s="10"/>
      <c r="R66" s="10">
        <v>80</v>
      </c>
      <c r="S66" s="10">
        <v>134</v>
      </c>
      <c r="T66" s="10">
        <f t="shared" si="6"/>
        <v>215</v>
      </c>
      <c r="U66" s="49">
        <f t="shared" si="7"/>
        <v>4.9624927870744375E-3</v>
      </c>
    </row>
    <row r="67" spans="1:21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159</v>
      </c>
      <c r="M67" s="5" t="s">
        <v>98</v>
      </c>
      <c r="N67" s="10">
        <v>36</v>
      </c>
      <c r="O67" s="10">
        <v>3</v>
      </c>
      <c r="P67" s="10"/>
      <c r="Q67" s="10">
        <v>18</v>
      </c>
      <c r="R67" s="10">
        <v>73</v>
      </c>
      <c r="S67" s="10">
        <v>29</v>
      </c>
      <c r="T67" s="10">
        <f t="shared" si="6"/>
        <v>159</v>
      </c>
      <c r="U67" s="49">
        <f t="shared" si="7"/>
        <v>3.669936526255049E-3</v>
      </c>
    </row>
    <row r="68" spans="1:21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154</v>
      </c>
      <c r="M68" s="18" t="s">
        <v>81</v>
      </c>
      <c r="N68" s="10">
        <v>23</v>
      </c>
      <c r="O68" s="10">
        <v>24</v>
      </c>
      <c r="P68" s="10">
        <v>21</v>
      </c>
      <c r="Q68" s="10">
        <v>34</v>
      </c>
      <c r="R68" s="10">
        <v>23</v>
      </c>
      <c r="S68" s="10">
        <v>29</v>
      </c>
      <c r="T68" s="10">
        <f t="shared" si="6"/>
        <v>154</v>
      </c>
      <c r="U68" s="49">
        <f t="shared" si="7"/>
        <v>3.5545297172533178E-3</v>
      </c>
    </row>
    <row r="69" spans="1:21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24</v>
      </c>
      <c r="M69" s="5" t="s">
        <v>373</v>
      </c>
      <c r="N69" s="10"/>
      <c r="O69" s="10"/>
      <c r="P69" s="10"/>
      <c r="Q69" s="10"/>
      <c r="R69" s="10">
        <v>16</v>
      </c>
      <c r="S69" s="10">
        <v>8</v>
      </c>
      <c r="T69" s="10">
        <f t="shared" si="6"/>
        <v>24</v>
      </c>
      <c r="U69" s="49">
        <f t="shared" si="7"/>
        <v>5.5395268320830929E-4</v>
      </c>
    </row>
    <row r="70" spans="1:21">
      <c r="A70" s="5" t="s">
        <v>404</v>
      </c>
      <c r="B70" s="6"/>
      <c r="C70" s="6"/>
      <c r="D70" s="6"/>
      <c r="E70" s="6"/>
      <c r="F70" s="6"/>
      <c r="G70" s="6">
        <v>4</v>
      </c>
      <c r="H70" s="6">
        <v>4</v>
      </c>
      <c r="M70" s="5" t="s">
        <v>404</v>
      </c>
      <c r="N70" s="10"/>
      <c r="O70" s="10"/>
      <c r="P70" s="10"/>
      <c r="Q70" s="10"/>
      <c r="R70" s="10"/>
      <c r="S70" s="10">
        <v>4</v>
      </c>
      <c r="T70" s="10">
        <f t="shared" si="6"/>
        <v>4</v>
      </c>
      <c r="U70" s="49">
        <f t="shared" si="7"/>
        <v>9.2325447201384886E-5</v>
      </c>
    </row>
    <row r="71" spans="1:21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>
        <v>3</v>
      </c>
      <c r="M71" s="5" t="s">
        <v>309</v>
      </c>
      <c r="N71" s="10"/>
      <c r="O71" s="10">
        <v>2</v>
      </c>
      <c r="P71" s="10"/>
      <c r="Q71" s="10"/>
      <c r="R71" s="10">
        <v>1</v>
      </c>
      <c r="S71" s="10"/>
      <c r="T71" s="10">
        <f t="shared" si="6"/>
        <v>3</v>
      </c>
      <c r="U71" s="49">
        <f t="shared" si="7"/>
        <v>6.9244085401038661E-5</v>
      </c>
    </row>
    <row r="72" spans="1:21">
      <c r="A72" s="5" t="s">
        <v>130</v>
      </c>
      <c r="B72" s="6">
        <v>2</v>
      </c>
      <c r="C72" s="6"/>
      <c r="D72" s="6"/>
      <c r="E72" s="6"/>
      <c r="F72" s="6"/>
      <c r="G72" s="6"/>
      <c r="H72" s="6">
        <v>2</v>
      </c>
      <c r="M72" t="s">
        <v>130</v>
      </c>
      <c r="N72">
        <v>2</v>
      </c>
      <c r="T72" s="10">
        <f t="shared" si="6"/>
        <v>2</v>
      </c>
      <c r="U72" s="49">
        <f t="shared" si="7"/>
        <v>4.6162723600692443E-5</v>
      </c>
    </row>
    <row r="73" spans="1:21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>
        <v>2</v>
      </c>
      <c r="M73" t="s">
        <v>342</v>
      </c>
      <c r="Q73">
        <v>1</v>
      </c>
      <c r="R73">
        <v>1</v>
      </c>
      <c r="T73" s="10">
        <f t="shared" si="6"/>
        <v>2</v>
      </c>
      <c r="U73" s="49">
        <f t="shared" si="7"/>
        <v>4.6162723600692443E-5</v>
      </c>
    </row>
    <row r="74" spans="1:21">
      <c r="A74" s="5" t="s">
        <v>328</v>
      </c>
      <c r="B74" s="6"/>
      <c r="C74" s="6"/>
      <c r="D74" s="6">
        <v>1</v>
      </c>
      <c r="E74" s="6"/>
      <c r="F74" s="6"/>
      <c r="G74" s="6"/>
      <c r="H74" s="6">
        <v>1</v>
      </c>
      <c r="M74" t="s">
        <v>328</v>
      </c>
      <c r="P74">
        <v>1</v>
      </c>
      <c r="T74" s="10">
        <f t="shared" si="6"/>
        <v>1</v>
      </c>
      <c r="U74" s="49">
        <f t="shared" si="7"/>
        <v>2.3081361800346221E-5</v>
      </c>
    </row>
    <row r="75" spans="1:21" ht="15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43325</v>
      </c>
      <c r="M75" s="11" t="s">
        <v>421</v>
      </c>
      <c r="N75" s="12">
        <f t="shared" ref="N75:S75" si="8">SUM(N60:N74)</f>
        <v>4725</v>
      </c>
      <c r="O75" s="12">
        <f t="shared" si="8"/>
        <v>5065</v>
      </c>
      <c r="P75" s="12">
        <f t="shared" si="8"/>
        <v>3669</v>
      </c>
      <c r="Q75" s="12">
        <f t="shared" si="8"/>
        <v>5928</v>
      </c>
      <c r="R75" s="12">
        <f t="shared" si="8"/>
        <v>10174</v>
      </c>
      <c r="S75" s="12">
        <f t="shared" si="8"/>
        <v>13764</v>
      </c>
      <c r="T75" s="12">
        <f>SUM(T60:T74)</f>
        <v>43325</v>
      </c>
      <c r="U75" s="51">
        <f t="shared" si="7"/>
        <v>1</v>
      </c>
    </row>
  </sheetData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F397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4.285156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7" width="9.28515625" hidden="1" customWidth="1" outlineLevel="1"/>
    <col min="8" max="8" width="13.7109375" hidden="1" customWidth="1" outlineLevel="1"/>
    <col min="9" max="12" width="11.42578125" hidden="1" customWidth="1" outlineLevel="1"/>
    <col min="13" max="13" width="46.7109375" customWidth="1" collapsed="1"/>
    <col min="14" max="19" width="12.5703125" bestFit="1" customWidth="1"/>
    <col min="20" max="20" width="15.7109375" customWidth="1"/>
    <col min="21" max="21" width="14.5703125" customWidth="1"/>
    <col min="22" max="31" width="11.42578125" customWidth="1"/>
    <col min="32" max="32" width="7.7109375" customWidth="1"/>
    <col min="33" max="16384" width="11.42578125" hidden="1"/>
  </cols>
  <sheetData>
    <row r="2" spans="1:21" ht="18">
      <c r="M2" s="7" t="s">
        <v>491</v>
      </c>
    </row>
    <row r="3" spans="1:21" ht="18">
      <c r="M3" s="7" t="s">
        <v>425</v>
      </c>
    </row>
    <row r="4" spans="1:21" ht="18">
      <c r="M4" s="8" t="s">
        <v>426</v>
      </c>
    </row>
    <row r="7" spans="1:21" ht="18">
      <c r="M7" s="8" t="s">
        <v>500</v>
      </c>
      <c r="N7" s="8"/>
      <c r="O7" s="8"/>
      <c r="P7" s="8"/>
      <c r="Q7" s="8"/>
      <c r="R7" s="8"/>
      <c r="S7" s="8"/>
      <c r="T7" s="8"/>
    </row>
    <row r="8" spans="1:21">
      <c r="A8" s="4" t="s">
        <v>424</v>
      </c>
      <c r="B8" s="4" t="s">
        <v>434</v>
      </c>
    </row>
    <row r="9" spans="1:21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421</v>
      </c>
      <c r="M9" s="9" t="s">
        <v>455</v>
      </c>
      <c r="N9" s="9" t="s">
        <v>415</v>
      </c>
      <c r="O9" s="9" t="s">
        <v>416</v>
      </c>
      <c r="P9" s="9" t="s">
        <v>417</v>
      </c>
      <c r="Q9" s="9" t="s">
        <v>418</v>
      </c>
      <c r="R9" s="9" t="s">
        <v>419</v>
      </c>
      <c r="S9" s="9" t="s">
        <v>420</v>
      </c>
      <c r="T9" s="9" t="s">
        <v>499</v>
      </c>
      <c r="U9" s="48" t="s">
        <v>505</v>
      </c>
    </row>
    <row r="10" spans="1:21">
      <c r="A10" s="5" t="s">
        <v>473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682934.24</v>
      </c>
      <c r="M10" s="5" t="s">
        <v>473</v>
      </c>
      <c r="N10" s="6">
        <v>132807.76999999999</v>
      </c>
      <c r="O10" s="6">
        <v>153777</v>
      </c>
      <c r="P10" s="6">
        <v>106559.39000000001</v>
      </c>
      <c r="Q10" s="6">
        <v>131913.08000000002</v>
      </c>
      <c r="R10" s="6">
        <v>30018</v>
      </c>
      <c r="S10" s="6">
        <v>127859.00000000001</v>
      </c>
      <c r="T10" s="6">
        <f>SUM(N10:S10)</f>
        <v>682934.24</v>
      </c>
      <c r="U10" s="49">
        <f>+T10/$T$29</f>
        <v>0.4985818470464673</v>
      </c>
    </row>
    <row r="11" spans="1:21">
      <c r="A11" s="5" t="s">
        <v>484</v>
      </c>
      <c r="B11" s="6">
        <v>18831.830000000002</v>
      </c>
      <c r="C11" s="6">
        <v>32511</v>
      </c>
      <c r="D11" s="6">
        <v>39654.69</v>
      </c>
      <c r="E11" s="6">
        <v>43592.749999999993</v>
      </c>
      <c r="F11" s="6">
        <v>33925</v>
      </c>
      <c r="G11" s="6">
        <v>42396.490000000005</v>
      </c>
      <c r="H11" s="6">
        <v>210911.76</v>
      </c>
      <c r="M11" s="5" t="s">
        <v>484</v>
      </c>
      <c r="N11" s="6">
        <v>18831.830000000002</v>
      </c>
      <c r="O11" s="6">
        <v>32511</v>
      </c>
      <c r="P11" s="6">
        <v>39654.69</v>
      </c>
      <c r="Q11" s="6">
        <v>43592.749999999993</v>
      </c>
      <c r="R11" s="6">
        <v>33925</v>
      </c>
      <c r="S11" s="6">
        <v>42396.490000000005</v>
      </c>
      <c r="T11" s="6">
        <f t="shared" ref="T11:T28" si="0">SUM(N11:S11)</f>
        <v>210911.76</v>
      </c>
      <c r="U11" s="49">
        <f t="shared" ref="U11:U29" si="1">+T11/$T$29</f>
        <v>0.15397789231452391</v>
      </c>
    </row>
    <row r="12" spans="1:21">
      <c r="A12" s="5" t="s">
        <v>479</v>
      </c>
      <c r="B12" s="6">
        <v>12950</v>
      </c>
      <c r="C12" s="6">
        <v>6040</v>
      </c>
      <c r="D12" s="6">
        <v>4735</v>
      </c>
      <c r="E12" s="6">
        <v>28130.5</v>
      </c>
      <c r="F12" s="6">
        <v>59340</v>
      </c>
      <c r="G12" s="6">
        <v>98147.66</v>
      </c>
      <c r="H12" s="6">
        <v>209343.16</v>
      </c>
      <c r="M12" s="5" t="s">
        <v>479</v>
      </c>
      <c r="N12" s="6">
        <v>12950</v>
      </c>
      <c r="O12" s="6">
        <v>6040</v>
      </c>
      <c r="P12" s="6">
        <v>4735</v>
      </c>
      <c r="Q12" s="6">
        <v>28130.5</v>
      </c>
      <c r="R12" s="6">
        <v>59340</v>
      </c>
      <c r="S12" s="6">
        <v>98147.66</v>
      </c>
      <c r="T12" s="6">
        <f t="shared" si="0"/>
        <v>209343.16</v>
      </c>
      <c r="U12" s="49">
        <f t="shared" si="1"/>
        <v>0.15283272278066501</v>
      </c>
    </row>
    <row r="13" spans="1:21">
      <c r="A13" s="5" t="s">
        <v>485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118092</v>
      </c>
      <c r="M13" s="5" t="s">
        <v>485</v>
      </c>
      <c r="N13" s="6">
        <v>11912</v>
      </c>
      <c r="O13" s="6">
        <v>9946</v>
      </c>
      <c r="P13" s="6">
        <v>8387</v>
      </c>
      <c r="Q13" s="6">
        <v>16741</v>
      </c>
      <c r="R13" s="6">
        <v>27617</v>
      </c>
      <c r="S13" s="6">
        <v>43489</v>
      </c>
      <c r="T13" s="6">
        <f t="shared" si="0"/>
        <v>118092</v>
      </c>
      <c r="U13" s="49">
        <f t="shared" si="1"/>
        <v>8.6214051123591956E-2</v>
      </c>
    </row>
    <row r="14" spans="1:21">
      <c r="A14" s="5" t="s">
        <v>476</v>
      </c>
      <c r="B14" s="6">
        <v>1692</v>
      </c>
      <c r="C14" s="6">
        <v>2070</v>
      </c>
      <c r="D14" s="6">
        <v>452</v>
      </c>
      <c r="E14" s="6">
        <v>4544</v>
      </c>
      <c r="F14" s="6">
        <v>17562</v>
      </c>
      <c r="G14" s="6">
        <v>18780</v>
      </c>
      <c r="H14" s="6">
        <v>45100</v>
      </c>
      <c r="M14" s="5" t="s">
        <v>476</v>
      </c>
      <c r="N14" s="6">
        <v>1692</v>
      </c>
      <c r="O14" s="6">
        <v>2070</v>
      </c>
      <c r="P14" s="6">
        <v>452</v>
      </c>
      <c r="Q14" s="6">
        <v>4544</v>
      </c>
      <c r="R14" s="6">
        <v>17562</v>
      </c>
      <c r="S14" s="6">
        <v>18780</v>
      </c>
      <c r="T14" s="6">
        <f t="shared" si="0"/>
        <v>45100</v>
      </c>
      <c r="U14" s="49">
        <f t="shared" si="1"/>
        <v>3.2925631758916753E-2</v>
      </c>
    </row>
    <row r="15" spans="1:21">
      <c r="A15" s="5" t="s">
        <v>489</v>
      </c>
      <c r="B15" s="6">
        <v>6344.65</v>
      </c>
      <c r="C15" s="6">
        <v>6425</v>
      </c>
      <c r="D15" s="6">
        <v>2609.31</v>
      </c>
      <c r="E15" s="6">
        <v>4776.9399999999996</v>
      </c>
      <c r="F15" s="6">
        <v>8350</v>
      </c>
      <c r="G15" s="6">
        <v>7045.5499999999993</v>
      </c>
      <c r="H15" s="6">
        <v>35551.449999999997</v>
      </c>
      <c r="M15" s="5" t="s">
        <v>489</v>
      </c>
      <c r="N15" s="6">
        <v>6344.65</v>
      </c>
      <c r="O15" s="6">
        <v>6425</v>
      </c>
      <c r="P15" s="6">
        <v>2609.31</v>
      </c>
      <c r="Q15" s="6">
        <v>4776.9399999999996</v>
      </c>
      <c r="R15" s="6">
        <v>8350</v>
      </c>
      <c r="S15" s="6">
        <v>7045.5499999999993</v>
      </c>
      <c r="T15" s="6">
        <f t="shared" si="0"/>
        <v>35551.449999999997</v>
      </c>
      <c r="U15" s="49">
        <f t="shared" si="1"/>
        <v>2.5954633064202683E-2</v>
      </c>
    </row>
    <row r="16" spans="1:21">
      <c r="A16" s="5" t="s">
        <v>488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25366.54</v>
      </c>
      <c r="M16" s="5" t="s">
        <v>488</v>
      </c>
      <c r="N16" s="6">
        <v>3501.5</v>
      </c>
      <c r="O16" s="6">
        <v>2955.5</v>
      </c>
      <c r="P16" s="6">
        <v>1873</v>
      </c>
      <c r="Q16" s="6">
        <v>2853.04</v>
      </c>
      <c r="R16" s="6">
        <v>8051.5</v>
      </c>
      <c r="S16" s="6">
        <v>6132</v>
      </c>
      <c r="T16" s="6">
        <f t="shared" si="0"/>
        <v>25366.54</v>
      </c>
      <c r="U16" s="49">
        <f t="shared" si="1"/>
        <v>1.8519054435428652E-2</v>
      </c>
    </row>
    <row r="17" spans="1:21">
      <c r="A17" s="5" t="s">
        <v>483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12701.7</v>
      </c>
      <c r="M17" s="5" t="s">
        <v>483</v>
      </c>
      <c r="N17" s="6">
        <v>1386.57</v>
      </c>
      <c r="O17" s="6">
        <v>1752</v>
      </c>
      <c r="P17" s="6">
        <v>2279.6799999999998</v>
      </c>
      <c r="Q17" s="6">
        <v>1999.45</v>
      </c>
      <c r="R17" s="6">
        <v>2867</v>
      </c>
      <c r="S17" s="6">
        <v>2417</v>
      </c>
      <c r="T17" s="6">
        <f t="shared" si="0"/>
        <v>12701.7</v>
      </c>
      <c r="U17" s="49">
        <f t="shared" si="1"/>
        <v>9.2729821931758962E-3</v>
      </c>
    </row>
    <row r="18" spans="1:21">
      <c r="A18" s="5" t="s">
        <v>481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9677</v>
      </c>
      <c r="M18" s="5" t="s">
        <v>481</v>
      </c>
      <c r="N18" s="6">
        <v>1905</v>
      </c>
      <c r="O18" s="6">
        <v>2131</v>
      </c>
      <c r="P18" s="6">
        <v>1638</v>
      </c>
      <c r="Q18" s="6">
        <v>1076</v>
      </c>
      <c r="R18" s="6">
        <v>1185</v>
      </c>
      <c r="S18" s="6">
        <v>1742</v>
      </c>
      <c r="T18" s="6">
        <f t="shared" si="0"/>
        <v>9677</v>
      </c>
      <c r="U18" s="49">
        <f t="shared" si="1"/>
        <v>7.0647746902669055E-3</v>
      </c>
    </row>
    <row r="19" spans="1:21">
      <c r="A19" s="5" t="s">
        <v>475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6908.16</v>
      </c>
      <c r="M19" s="5" t="s">
        <v>475</v>
      </c>
      <c r="N19" s="6">
        <v>2846.33</v>
      </c>
      <c r="O19" s="6">
        <v>2115</v>
      </c>
      <c r="P19" s="6"/>
      <c r="Q19" s="6">
        <v>1946.83</v>
      </c>
      <c r="R19" s="6"/>
      <c r="S19" s="6"/>
      <c r="T19" s="6">
        <f t="shared" si="0"/>
        <v>6908.16</v>
      </c>
      <c r="U19" s="49">
        <f t="shared" si="1"/>
        <v>5.0433599177755733E-3</v>
      </c>
    </row>
    <row r="20" spans="1:21">
      <c r="A20" s="5" t="s">
        <v>490</v>
      </c>
      <c r="B20" s="6"/>
      <c r="C20" s="6"/>
      <c r="D20" s="6"/>
      <c r="E20" s="6"/>
      <c r="F20" s="6">
        <v>2183</v>
      </c>
      <c r="G20" s="6">
        <v>3263</v>
      </c>
      <c r="H20" s="6">
        <v>5446</v>
      </c>
      <c r="M20" s="5" t="s">
        <v>490</v>
      </c>
      <c r="N20" s="6"/>
      <c r="O20" s="6"/>
      <c r="P20" s="6"/>
      <c r="Q20" s="6"/>
      <c r="R20" s="6">
        <v>2183</v>
      </c>
      <c r="S20" s="6">
        <v>3263</v>
      </c>
      <c r="T20" s="6">
        <f t="shared" si="0"/>
        <v>5446</v>
      </c>
      <c r="U20" s="49">
        <f t="shared" si="1"/>
        <v>3.9758977951011229E-3</v>
      </c>
    </row>
    <row r="21" spans="1:21">
      <c r="A21" s="5" t="s">
        <v>482</v>
      </c>
      <c r="B21" s="6">
        <v>612.5</v>
      </c>
      <c r="C21" s="6">
        <v>562.5</v>
      </c>
      <c r="D21" s="6">
        <v>612.5</v>
      </c>
      <c r="E21" s="6">
        <v>400</v>
      </c>
      <c r="F21" s="6">
        <v>675</v>
      </c>
      <c r="G21" s="6">
        <v>364</v>
      </c>
      <c r="H21" s="6">
        <v>3226.5</v>
      </c>
      <c r="M21" s="5" t="s">
        <v>482</v>
      </c>
      <c r="N21" s="6">
        <v>612.5</v>
      </c>
      <c r="O21" s="6">
        <v>562.5</v>
      </c>
      <c r="P21" s="6">
        <v>612.5</v>
      </c>
      <c r="Q21" s="6">
        <v>400</v>
      </c>
      <c r="R21" s="6">
        <v>675</v>
      </c>
      <c r="S21" s="6">
        <v>364</v>
      </c>
      <c r="T21" s="6">
        <f t="shared" si="0"/>
        <v>3226.5</v>
      </c>
      <c r="U21" s="49">
        <f t="shared" si="1"/>
        <v>2.3555332787171821E-3</v>
      </c>
    </row>
    <row r="22" spans="1:21">
      <c r="A22" s="5" t="s">
        <v>487</v>
      </c>
      <c r="B22" s="6"/>
      <c r="C22" s="6"/>
      <c r="D22" s="6"/>
      <c r="E22" s="6"/>
      <c r="F22" s="6"/>
      <c r="G22" s="6">
        <v>1321.64</v>
      </c>
      <c r="H22" s="6">
        <v>1321.64</v>
      </c>
      <c r="M22" s="5" t="s">
        <v>487</v>
      </c>
      <c r="N22" s="6"/>
      <c r="O22" s="6"/>
      <c r="P22" s="6"/>
      <c r="Q22" s="6"/>
      <c r="R22" s="6"/>
      <c r="S22" s="6">
        <v>1321.64</v>
      </c>
      <c r="T22" s="6">
        <f t="shared" si="0"/>
        <v>1321.64</v>
      </c>
      <c r="U22" s="49">
        <f t="shared" si="1"/>
        <v>9.6487432279057075E-4</v>
      </c>
    </row>
    <row r="23" spans="1:21">
      <c r="A23" s="5" t="s">
        <v>474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1185</v>
      </c>
      <c r="M23" s="5" t="s">
        <v>474</v>
      </c>
      <c r="N23" s="6">
        <v>1080</v>
      </c>
      <c r="O23" s="6">
        <v>0</v>
      </c>
      <c r="P23" s="6"/>
      <c r="Q23" s="6"/>
      <c r="R23" s="6"/>
      <c r="S23" s="6">
        <v>105</v>
      </c>
      <c r="T23" s="6">
        <f t="shared" si="0"/>
        <v>1185</v>
      </c>
      <c r="U23" s="49">
        <f t="shared" si="1"/>
        <v>8.6511914931965302E-4</v>
      </c>
    </row>
    <row r="24" spans="1:21">
      <c r="A24" s="5" t="s">
        <v>478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665.47</v>
      </c>
      <c r="M24" s="5" t="s">
        <v>478</v>
      </c>
      <c r="N24" s="6"/>
      <c r="O24" s="6">
        <v>249</v>
      </c>
      <c r="P24" s="6">
        <v>118.47</v>
      </c>
      <c r="Q24" s="6"/>
      <c r="R24" s="6">
        <v>114</v>
      </c>
      <c r="S24" s="6">
        <v>184</v>
      </c>
      <c r="T24" s="6">
        <f t="shared" si="0"/>
        <v>665.47</v>
      </c>
      <c r="U24" s="49">
        <f t="shared" si="1"/>
        <v>4.858319327407169E-4</v>
      </c>
    </row>
    <row r="25" spans="1:21">
      <c r="A25" s="5" t="s">
        <v>480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442</v>
      </c>
      <c r="M25" s="5" t="s">
        <v>480</v>
      </c>
      <c r="N25" s="6"/>
      <c r="O25" s="6">
        <v>212</v>
      </c>
      <c r="P25" s="6">
        <v>30</v>
      </c>
      <c r="Q25" s="6"/>
      <c r="R25" s="6">
        <v>71</v>
      </c>
      <c r="S25" s="6">
        <v>129</v>
      </c>
      <c r="T25" s="6">
        <f t="shared" si="0"/>
        <v>442</v>
      </c>
      <c r="U25" s="49">
        <f t="shared" si="1"/>
        <v>3.2268579240446129E-4</v>
      </c>
    </row>
    <row r="26" spans="1:21">
      <c r="A26" s="5" t="s">
        <v>486</v>
      </c>
      <c r="B26" s="6"/>
      <c r="C26" s="6">
        <v>168</v>
      </c>
      <c r="D26" s="6"/>
      <c r="E26" s="6"/>
      <c r="F26" s="6">
        <v>190</v>
      </c>
      <c r="G26" s="6">
        <v>84</v>
      </c>
      <c r="H26" s="6">
        <v>442</v>
      </c>
      <c r="M26" s="5" t="s">
        <v>486</v>
      </c>
      <c r="N26" s="6"/>
      <c r="O26" s="6">
        <v>168</v>
      </c>
      <c r="P26" s="6"/>
      <c r="Q26" s="6"/>
      <c r="R26" s="6">
        <v>190</v>
      </c>
      <c r="S26" s="6">
        <v>84</v>
      </c>
      <c r="T26" s="6">
        <f t="shared" si="0"/>
        <v>442</v>
      </c>
      <c r="U26" s="49">
        <f t="shared" si="1"/>
        <v>3.2268579240446129E-4</v>
      </c>
    </row>
    <row r="27" spans="1:21">
      <c r="A27" s="5" t="s">
        <v>506</v>
      </c>
      <c r="B27" s="6"/>
      <c r="C27" s="6"/>
      <c r="D27" s="6"/>
      <c r="E27" s="6"/>
      <c r="F27" s="6">
        <v>172</v>
      </c>
      <c r="G27" s="6">
        <v>120</v>
      </c>
      <c r="H27" s="6">
        <v>292</v>
      </c>
      <c r="M27" s="5" t="s">
        <v>506</v>
      </c>
      <c r="N27" s="6"/>
      <c r="O27" s="6"/>
      <c r="P27" s="6"/>
      <c r="Q27" s="6"/>
      <c r="R27" s="6">
        <v>172</v>
      </c>
      <c r="S27" s="6">
        <v>120</v>
      </c>
      <c r="T27" s="6">
        <f t="shared" si="0"/>
        <v>292</v>
      </c>
      <c r="U27" s="49">
        <f t="shared" si="1"/>
        <v>2.131770393260242E-4</v>
      </c>
    </row>
    <row r="28" spans="1:21">
      <c r="A28" s="5" t="s">
        <v>477</v>
      </c>
      <c r="B28" s="6"/>
      <c r="C28" s="6"/>
      <c r="D28" s="6">
        <v>17.899999999999999</v>
      </c>
      <c r="E28" s="6"/>
      <c r="F28" s="6">
        <v>90</v>
      </c>
      <c r="G28" s="6">
        <v>39</v>
      </c>
      <c r="H28" s="6">
        <v>146.9</v>
      </c>
      <c r="M28" s="5" t="s">
        <v>477</v>
      </c>
      <c r="N28" s="6"/>
      <c r="O28" s="6"/>
      <c r="P28" s="6">
        <v>17.899999999999999</v>
      </c>
      <c r="Q28" s="6"/>
      <c r="R28" s="6">
        <v>90</v>
      </c>
      <c r="S28" s="6">
        <v>39</v>
      </c>
      <c r="T28" s="6">
        <f t="shared" si="0"/>
        <v>146.9</v>
      </c>
      <c r="U28" s="49">
        <f t="shared" si="1"/>
        <v>1.0724557218148273E-4</v>
      </c>
    </row>
    <row r="29" spans="1:21" ht="15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1369753.52</v>
      </c>
      <c r="M29" s="44" t="s">
        <v>421</v>
      </c>
      <c r="N29" s="25">
        <f t="shared" ref="N29:S29" si="2">SUM(N10:N28)</f>
        <v>195870.14999999997</v>
      </c>
      <c r="O29" s="25">
        <f t="shared" si="2"/>
        <v>220914</v>
      </c>
      <c r="P29" s="25">
        <f t="shared" si="2"/>
        <v>168966.94</v>
      </c>
      <c r="Q29" s="25">
        <f t="shared" si="2"/>
        <v>237973.59000000003</v>
      </c>
      <c r="R29" s="25">
        <f t="shared" si="2"/>
        <v>192410.5</v>
      </c>
      <c r="S29" s="25">
        <f t="shared" si="2"/>
        <v>353618.34</v>
      </c>
      <c r="T29" s="25">
        <f>SUM(T10:T28)</f>
        <v>1369753.5199999996</v>
      </c>
      <c r="U29" s="51">
        <f t="shared" si="1"/>
        <v>1</v>
      </c>
    </row>
    <row r="30" spans="1:21" ht="12.6" customHeight="1">
      <c r="M30" s="5"/>
      <c r="N30" s="10"/>
      <c r="O30" s="10"/>
      <c r="P30" s="10"/>
      <c r="Q30" s="10"/>
      <c r="R30" s="10"/>
      <c r="S30" s="10"/>
      <c r="T30" s="10"/>
    </row>
    <row r="31" spans="1:21" ht="16.5" customHeight="1">
      <c r="M31" s="8" t="s">
        <v>501</v>
      </c>
      <c r="N31" s="8"/>
      <c r="O31" s="8"/>
      <c r="P31" s="8"/>
      <c r="Q31" s="8"/>
      <c r="R31" s="8"/>
      <c r="S31" s="8"/>
      <c r="T31" s="8"/>
    </row>
    <row r="32" spans="1:21" ht="12.6" customHeight="1">
      <c r="A32" s="4" t="s">
        <v>424</v>
      </c>
      <c r="B32" s="4" t="s">
        <v>434</v>
      </c>
    </row>
    <row r="33" spans="1:21" ht="45">
      <c r="A33" s="4" t="s">
        <v>414</v>
      </c>
      <c r="B33" t="s">
        <v>415</v>
      </c>
      <c r="C33" t="s">
        <v>416</v>
      </c>
      <c r="D33" t="s">
        <v>417</v>
      </c>
      <c r="E33" t="s">
        <v>418</v>
      </c>
      <c r="F33" t="s">
        <v>419</v>
      </c>
      <c r="G33" t="s">
        <v>420</v>
      </c>
      <c r="H33" t="s">
        <v>421</v>
      </c>
      <c r="M33" s="9" t="s">
        <v>3</v>
      </c>
      <c r="N33" s="9" t="s">
        <v>415</v>
      </c>
      <c r="O33" s="9" t="s">
        <v>416</v>
      </c>
      <c r="P33" s="9" t="s">
        <v>417</v>
      </c>
      <c r="Q33" s="9" t="s">
        <v>418</v>
      </c>
      <c r="R33" s="9" t="s">
        <v>419</v>
      </c>
      <c r="S33" s="9" t="s">
        <v>420</v>
      </c>
      <c r="T33" s="9" t="s">
        <v>499</v>
      </c>
      <c r="U33" s="48" t="s">
        <v>505</v>
      </c>
    </row>
    <row r="34" spans="1:21" ht="12.6" customHeight="1">
      <c r="A34" s="5" t="s">
        <v>456</v>
      </c>
      <c r="B34" s="6">
        <v>86515.6</v>
      </c>
      <c r="C34" s="6">
        <v>110702</v>
      </c>
      <c r="D34" s="6">
        <v>61118.200000000004</v>
      </c>
      <c r="E34" s="6">
        <v>87552.4</v>
      </c>
      <c r="F34" s="6"/>
      <c r="G34" s="6">
        <v>80860.399999999994</v>
      </c>
      <c r="H34" s="6">
        <v>426748.6</v>
      </c>
      <c r="M34" s="5" t="s">
        <v>456</v>
      </c>
      <c r="N34" s="6">
        <v>86515.6</v>
      </c>
      <c r="O34" s="6">
        <v>110702</v>
      </c>
      <c r="P34" s="6">
        <v>61118.200000000004</v>
      </c>
      <c r="Q34" s="6">
        <v>87552.4</v>
      </c>
      <c r="R34" s="6"/>
      <c r="S34" s="6">
        <v>80860.399999999994</v>
      </c>
      <c r="T34" s="6">
        <f t="shared" ref="T34" si="3">SUM(N34:S34)</f>
        <v>426748.6</v>
      </c>
      <c r="U34" s="49">
        <f>+T34/$T$100</f>
        <v>0.31155138042645808</v>
      </c>
    </row>
    <row r="35" spans="1:21" ht="12.6" customHeight="1">
      <c r="A35" s="5" t="s">
        <v>68</v>
      </c>
      <c r="B35" s="6">
        <v>30157.47</v>
      </c>
      <c r="C35" s="6">
        <v>28045</v>
      </c>
      <c r="D35" s="6">
        <v>30348.29</v>
      </c>
      <c r="E35" s="6">
        <v>29009.78</v>
      </c>
      <c r="F35" s="6">
        <v>29864</v>
      </c>
      <c r="G35" s="6">
        <v>30325</v>
      </c>
      <c r="H35" s="6">
        <v>177749.54</v>
      </c>
      <c r="M35" s="5" t="s">
        <v>68</v>
      </c>
      <c r="N35" s="6">
        <v>30157.47</v>
      </c>
      <c r="O35" s="6">
        <v>28045</v>
      </c>
      <c r="P35" s="6">
        <v>30348.29</v>
      </c>
      <c r="Q35" s="6">
        <v>29009.78</v>
      </c>
      <c r="R35" s="6">
        <v>29864</v>
      </c>
      <c r="S35" s="6">
        <v>30325</v>
      </c>
      <c r="T35" s="6">
        <f>SUM(N35:S35)</f>
        <v>177749.54</v>
      </c>
      <c r="U35" s="49">
        <f t="shared" ref="U35:U98" si="4">+T35/$T$100</f>
        <v>0.12976753657110518</v>
      </c>
    </row>
    <row r="36" spans="1:21" ht="12.6" customHeight="1">
      <c r="A36" s="5" t="s">
        <v>34</v>
      </c>
      <c r="B36" s="6">
        <v>13442.1</v>
      </c>
      <c r="C36" s="6">
        <v>13012</v>
      </c>
      <c r="D36" s="6">
        <v>22383.35</v>
      </c>
      <c r="E36" s="6">
        <v>23660.69</v>
      </c>
      <c r="F36" s="6">
        <v>20394</v>
      </c>
      <c r="G36" s="6">
        <v>20011.39</v>
      </c>
      <c r="H36" s="6">
        <v>112903.53</v>
      </c>
      <c r="M36" s="5" t="s">
        <v>34</v>
      </c>
      <c r="N36" s="6">
        <v>13442.1</v>
      </c>
      <c r="O36" s="6">
        <v>13012</v>
      </c>
      <c r="P36" s="6">
        <v>22383.35</v>
      </c>
      <c r="Q36" s="6">
        <v>23660.69</v>
      </c>
      <c r="R36" s="6">
        <v>20394</v>
      </c>
      <c r="S36" s="6">
        <v>20011.39</v>
      </c>
      <c r="T36" s="6">
        <f t="shared" ref="T36:T99" si="5">SUM(N36:S36)</f>
        <v>112903.53</v>
      </c>
      <c r="U36" s="49">
        <f t="shared" si="4"/>
        <v>8.2426165256359415E-2</v>
      </c>
    </row>
    <row r="37" spans="1:21" ht="12.6" customHeight="1">
      <c r="A37" s="5" t="s">
        <v>471</v>
      </c>
      <c r="B37" s="6">
        <v>3900</v>
      </c>
      <c r="C37" s="6">
        <v>17938</v>
      </c>
      <c r="D37" s="6">
        <v>15693.400000000001</v>
      </c>
      <c r="E37" s="6">
        <v>18022.13</v>
      </c>
      <c r="F37" s="6">
        <v>11895</v>
      </c>
      <c r="G37" s="6">
        <v>20667.099999999999</v>
      </c>
      <c r="H37" s="6">
        <v>88115.63</v>
      </c>
      <c r="M37" s="5" t="s">
        <v>471</v>
      </c>
      <c r="N37" s="6">
        <v>3900</v>
      </c>
      <c r="O37" s="6">
        <v>17938</v>
      </c>
      <c r="P37" s="6">
        <v>15693.400000000001</v>
      </c>
      <c r="Q37" s="6">
        <v>18022.13</v>
      </c>
      <c r="R37" s="6">
        <v>11895</v>
      </c>
      <c r="S37" s="6">
        <v>20667.099999999999</v>
      </c>
      <c r="T37" s="6">
        <f t="shared" si="5"/>
        <v>88115.63</v>
      </c>
      <c r="U37" s="49">
        <f t="shared" si="4"/>
        <v>6.4329551786806147E-2</v>
      </c>
    </row>
    <row r="38" spans="1:21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/>
      <c r="G38" s="6">
        <v>16673.600000000002</v>
      </c>
      <c r="H38" s="6">
        <v>78282.100000000006</v>
      </c>
      <c r="M38" s="5" t="s">
        <v>58</v>
      </c>
      <c r="N38" s="6">
        <v>16134.7</v>
      </c>
      <c r="O38" s="6">
        <v>15030</v>
      </c>
      <c r="P38" s="6">
        <v>15092.900000000001</v>
      </c>
      <c r="Q38" s="6">
        <v>15350.9</v>
      </c>
      <c r="R38" s="6"/>
      <c r="S38" s="6">
        <v>16673.600000000002</v>
      </c>
      <c r="T38" s="6">
        <f t="shared" si="5"/>
        <v>78282.100000000006</v>
      </c>
      <c r="U38" s="49">
        <f t="shared" si="4"/>
        <v>5.7150501062410132E-2</v>
      </c>
    </row>
    <row r="39" spans="1:21" ht="12.6" customHeight="1">
      <c r="A39" s="5" t="s">
        <v>459</v>
      </c>
      <c r="B39" s="6">
        <v>4150</v>
      </c>
      <c r="C39" s="6">
        <v>2065</v>
      </c>
      <c r="D39" s="6">
        <v>3300</v>
      </c>
      <c r="E39" s="6">
        <v>11640</v>
      </c>
      <c r="F39" s="6">
        <v>15245</v>
      </c>
      <c r="G39" s="6">
        <v>24779</v>
      </c>
      <c r="H39" s="6">
        <v>61179</v>
      </c>
      <c r="M39" s="5" t="s">
        <v>459</v>
      </c>
      <c r="N39" s="6">
        <v>4150</v>
      </c>
      <c r="O39" s="6">
        <v>2065</v>
      </c>
      <c r="P39" s="6">
        <v>3300</v>
      </c>
      <c r="Q39" s="6">
        <v>11640</v>
      </c>
      <c r="R39" s="6">
        <v>15245</v>
      </c>
      <c r="S39" s="6">
        <v>24779</v>
      </c>
      <c r="T39" s="6">
        <f t="shared" si="5"/>
        <v>61179</v>
      </c>
      <c r="U39" s="49">
        <f t="shared" si="4"/>
        <v>4.4664240030571345E-2</v>
      </c>
    </row>
    <row r="40" spans="1:21" ht="12.6" customHeight="1">
      <c r="A40" s="5" t="s">
        <v>462</v>
      </c>
      <c r="B40" s="6">
        <v>4360</v>
      </c>
      <c r="C40" s="6">
        <v>1910</v>
      </c>
      <c r="D40" s="6">
        <v>2455</v>
      </c>
      <c r="E40" s="6">
        <v>7175</v>
      </c>
      <c r="F40" s="6">
        <v>16624</v>
      </c>
      <c r="G40" s="6">
        <v>23423</v>
      </c>
      <c r="H40" s="6">
        <v>55947</v>
      </c>
      <c r="M40" s="5" t="s">
        <v>462</v>
      </c>
      <c r="N40" s="6">
        <v>4360</v>
      </c>
      <c r="O40" s="6">
        <v>1910</v>
      </c>
      <c r="P40" s="6">
        <v>2455</v>
      </c>
      <c r="Q40" s="6">
        <v>7175</v>
      </c>
      <c r="R40" s="6">
        <v>16624</v>
      </c>
      <c r="S40" s="6">
        <v>23423</v>
      </c>
      <c r="T40" s="6">
        <f t="shared" si="5"/>
        <v>55947</v>
      </c>
      <c r="U40" s="49">
        <f t="shared" si="4"/>
        <v>4.0844574723195463E-2</v>
      </c>
    </row>
    <row r="41" spans="1:21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52080.5</v>
      </c>
      <c r="M41" s="5" t="s">
        <v>338</v>
      </c>
      <c r="N41" s="6"/>
      <c r="O41" s="6"/>
      <c r="P41" s="6"/>
      <c r="Q41" s="6">
        <v>6726.5</v>
      </c>
      <c r="R41" s="6">
        <v>18844</v>
      </c>
      <c r="S41" s="6">
        <v>26510</v>
      </c>
      <c r="T41" s="6">
        <f t="shared" si="5"/>
        <v>52080.5</v>
      </c>
      <c r="U41" s="49">
        <f t="shared" si="4"/>
        <v>3.802180409801028E-2</v>
      </c>
    </row>
    <row r="42" spans="1:21" ht="12.6" customHeight="1">
      <c r="A42" s="5" t="s">
        <v>467</v>
      </c>
      <c r="B42" s="6">
        <v>3960</v>
      </c>
      <c r="C42" s="6">
        <v>2880</v>
      </c>
      <c r="D42" s="6">
        <v>660</v>
      </c>
      <c r="E42" s="6">
        <v>7768</v>
      </c>
      <c r="F42" s="6">
        <v>10365</v>
      </c>
      <c r="G42" s="6">
        <v>19552</v>
      </c>
      <c r="H42" s="6">
        <v>45185</v>
      </c>
      <c r="M42" s="5" t="s">
        <v>467</v>
      </c>
      <c r="N42" s="6">
        <v>3960</v>
      </c>
      <c r="O42" s="6">
        <v>2880</v>
      </c>
      <c r="P42" s="6">
        <v>660</v>
      </c>
      <c r="Q42" s="6">
        <v>7768</v>
      </c>
      <c r="R42" s="6">
        <v>10365</v>
      </c>
      <c r="S42" s="6">
        <v>19552</v>
      </c>
      <c r="T42" s="6">
        <f t="shared" si="5"/>
        <v>45185</v>
      </c>
      <c r="U42" s="49">
        <f t="shared" si="4"/>
        <v>3.2987686718994526E-2</v>
      </c>
    </row>
    <row r="43" spans="1:21" ht="12.6" customHeight="1">
      <c r="A43" s="5" t="s">
        <v>469</v>
      </c>
      <c r="B43" s="6">
        <v>1692</v>
      </c>
      <c r="C43" s="6">
        <v>2070</v>
      </c>
      <c r="D43" s="6">
        <v>452</v>
      </c>
      <c r="E43" s="6">
        <v>4544</v>
      </c>
      <c r="F43" s="6">
        <v>17562</v>
      </c>
      <c r="G43" s="6">
        <v>18780</v>
      </c>
      <c r="H43" s="6">
        <v>45100</v>
      </c>
      <c r="M43" s="5" t="s">
        <v>469</v>
      </c>
      <c r="N43" s="6">
        <v>1692</v>
      </c>
      <c r="O43" s="6">
        <v>2070</v>
      </c>
      <c r="P43" s="6">
        <v>452</v>
      </c>
      <c r="Q43" s="6">
        <v>4544</v>
      </c>
      <c r="R43" s="6">
        <v>17562</v>
      </c>
      <c r="S43" s="6">
        <v>18780</v>
      </c>
      <c r="T43" s="6">
        <f t="shared" si="5"/>
        <v>45100</v>
      </c>
      <c r="U43" s="49">
        <f t="shared" si="4"/>
        <v>3.2925631758916746E-2</v>
      </c>
    </row>
    <row r="44" spans="1:21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36553</v>
      </c>
      <c r="M44" s="5" t="s">
        <v>201</v>
      </c>
      <c r="N44" s="6">
        <v>4000</v>
      </c>
      <c r="O44" s="6">
        <v>280</v>
      </c>
      <c r="P44" s="6">
        <v>600</v>
      </c>
      <c r="Q44" s="6">
        <v>1600</v>
      </c>
      <c r="R44" s="6">
        <v>8950</v>
      </c>
      <c r="S44" s="6">
        <v>21123</v>
      </c>
      <c r="T44" s="6">
        <f t="shared" si="5"/>
        <v>36553</v>
      </c>
      <c r="U44" s="49">
        <f t="shared" si="4"/>
        <v>2.6685823008507404E-2</v>
      </c>
    </row>
    <row r="45" spans="1:21">
      <c r="A45" s="5" t="s">
        <v>169</v>
      </c>
      <c r="B45" s="6">
        <v>5392</v>
      </c>
      <c r="C45" s="6">
        <v>2642</v>
      </c>
      <c r="D45" s="6">
        <v>2822</v>
      </c>
      <c r="E45" s="6">
        <v>2925</v>
      </c>
      <c r="F45" s="6">
        <v>7325</v>
      </c>
      <c r="G45" s="6">
        <v>7744</v>
      </c>
      <c r="H45" s="6">
        <v>28850</v>
      </c>
      <c r="M45" s="5" t="s">
        <v>169</v>
      </c>
      <c r="N45" s="6">
        <v>5392</v>
      </c>
      <c r="O45" s="6">
        <v>2642</v>
      </c>
      <c r="P45" s="6">
        <v>2822</v>
      </c>
      <c r="Q45" s="6">
        <v>2925</v>
      </c>
      <c r="R45" s="6">
        <v>7325</v>
      </c>
      <c r="S45" s="6">
        <v>7744</v>
      </c>
      <c r="T45" s="6">
        <f t="shared" si="5"/>
        <v>28850</v>
      </c>
      <c r="U45" s="49">
        <f t="shared" si="4"/>
        <v>2.1062183508752733E-2</v>
      </c>
    </row>
    <row r="46" spans="1:21">
      <c r="A46" s="5" t="s">
        <v>78</v>
      </c>
      <c r="B46" s="6">
        <v>1447</v>
      </c>
      <c r="C46" s="6">
        <v>1284</v>
      </c>
      <c r="D46" s="6">
        <v>1057</v>
      </c>
      <c r="E46" s="6">
        <v>1712</v>
      </c>
      <c r="F46" s="6">
        <v>4267</v>
      </c>
      <c r="G46" s="6">
        <v>7253</v>
      </c>
      <c r="H46" s="6">
        <v>17020</v>
      </c>
      <c r="M46" s="5" t="s">
        <v>78</v>
      </c>
      <c r="N46" s="6">
        <v>1447</v>
      </c>
      <c r="O46" s="6">
        <v>1284</v>
      </c>
      <c r="P46" s="6">
        <v>1057</v>
      </c>
      <c r="Q46" s="6">
        <v>1712</v>
      </c>
      <c r="R46" s="6">
        <v>4267</v>
      </c>
      <c r="S46" s="6">
        <v>7253</v>
      </c>
      <c r="T46" s="6">
        <f t="shared" si="5"/>
        <v>17020</v>
      </c>
      <c r="U46" s="49">
        <f t="shared" si="4"/>
        <v>1.2425593182633327E-2</v>
      </c>
    </row>
    <row r="47" spans="1:21">
      <c r="A47" s="5" t="s">
        <v>28</v>
      </c>
      <c r="B47" s="6">
        <v>1386.57</v>
      </c>
      <c r="C47" s="6">
        <v>1752</v>
      </c>
      <c r="D47" s="6">
        <v>2279.6799999999998</v>
      </c>
      <c r="E47" s="6">
        <v>1999.45</v>
      </c>
      <c r="F47" s="6">
        <v>2867</v>
      </c>
      <c r="G47" s="6">
        <v>2417</v>
      </c>
      <c r="H47" s="6">
        <v>12701.7</v>
      </c>
      <c r="M47" s="5" t="s">
        <v>28</v>
      </c>
      <c r="N47" s="6">
        <v>1386.57</v>
      </c>
      <c r="O47" s="6">
        <v>1752</v>
      </c>
      <c r="P47" s="6">
        <v>2279.6799999999998</v>
      </c>
      <c r="Q47" s="6">
        <v>1999.45</v>
      </c>
      <c r="R47" s="6">
        <v>2867</v>
      </c>
      <c r="S47" s="6">
        <v>2417</v>
      </c>
      <c r="T47" s="6">
        <f t="shared" si="5"/>
        <v>12701.7</v>
      </c>
      <c r="U47" s="49">
        <f t="shared" si="4"/>
        <v>9.2729821931758962E-3</v>
      </c>
    </row>
    <row r="48" spans="1:21">
      <c r="A48" s="5" t="s">
        <v>12</v>
      </c>
      <c r="B48" s="6">
        <v>240</v>
      </c>
      <c r="C48" s="6">
        <v>510</v>
      </c>
      <c r="D48" s="6">
        <v>540</v>
      </c>
      <c r="E48" s="6">
        <v>2120</v>
      </c>
      <c r="F48" s="6">
        <v>4557</v>
      </c>
      <c r="G48" s="6">
        <v>4499</v>
      </c>
      <c r="H48" s="6">
        <v>12466</v>
      </c>
      <c r="M48" s="5" t="s">
        <v>12</v>
      </c>
      <c r="N48" s="6">
        <v>240</v>
      </c>
      <c r="O48" s="6">
        <v>510</v>
      </c>
      <c r="P48" s="6">
        <v>540</v>
      </c>
      <c r="Q48" s="6">
        <v>2120</v>
      </c>
      <c r="R48" s="6">
        <v>4557</v>
      </c>
      <c r="S48" s="6">
        <v>4499</v>
      </c>
      <c r="T48" s="6">
        <f t="shared" si="5"/>
        <v>12466</v>
      </c>
      <c r="U48" s="49">
        <f t="shared" si="4"/>
        <v>9.1009074391719767E-3</v>
      </c>
    </row>
    <row r="49" spans="1:21">
      <c r="A49" s="5" t="s">
        <v>31</v>
      </c>
      <c r="B49" s="6">
        <v>1489.73</v>
      </c>
      <c r="C49" s="6">
        <v>1561</v>
      </c>
      <c r="D49" s="6">
        <v>1577.94</v>
      </c>
      <c r="E49" s="6">
        <v>1458.93</v>
      </c>
      <c r="F49" s="6">
        <v>1636</v>
      </c>
      <c r="G49" s="6">
        <v>1718</v>
      </c>
      <c r="H49" s="6">
        <v>9441.6</v>
      </c>
      <c r="M49" s="5" t="s">
        <v>31</v>
      </c>
      <c r="N49" s="6">
        <v>1489.73</v>
      </c>
      <c r="O49" s="6">
        <v>1561</v>
      </c>
      <c r="P49" s="6">
        <v>1577.94</v>
      </c>
      <c r="Q49" s="6">
        <v>1458.93</v>
      </c>
      <c r="R49" s="6">
        <v>1636</v>
      </c>
      <c r="S49" s="6">
        <v>1718</v>
      </c>
      <c r="T49" s="6">
        <f t="shared" si="5"/>
        <v>9441.6</v>
      </c>
      <c r="U49" s="49">
        <f t="shared" si="4"/>
        <v>6.892918953769144E-3</v>
      </c>
    </row>
    <row r="50" spans="1:21">
      <c r="A50" s="5" t="s">
        <v>227</v>
      </c>
      <c r="B50" s="6">
        <v>2671.3199999999997</v>
      </c>
      <c r="C50" s="6">
        <v>2299</v>
      </c>
      <c r="D50" s="6">
        <v>20.5</v>
      </c>
      <c r="E50" s="6">
        <v>2060.29</v>
      </c>
      <c r="F50" s="6">
        <v>2068</v>
      </c>
      <c r="G50" s="6">
        <v>234</v>
      </c>
      <c r="H50" s="6">
        <v>9353.11</v>
      </c>
      <c r="M50" s="5" t="s">
        <v>227</v>
      </c>
      <c r="N50" s="6">
        <v>2671.3199999999997</v>
      </c>
      <c r="O50" s="6">
        <v>2299</v>
      </c>
      <c r="P50" s="6">
        <v>20.5</v>
      </c>
      <c r="Q50" s="6">
        <v>2060.29</v>
      </c>
      <c r="R50" s="6">
        <v>2068</v>
      </c>
      <c r="S50" s="6">
        <v>234</v>
      </c>
      <c r="T50" s="6">
        <f t="shared" si="5"/>
        <v>9353.11</v>
      </c>
      <c r="U50" s="49">
        <f t="shared" si="4"/>
        <v>6.8283160900364046E-3</v>
      </c>
    </row>
    <row r="51" spans="1:21">
      <c r="A51" s="5" t="s">
        <v>242</v>
      </c>
      <c r="B51" s="6">
        <v>1281.4000000000001</v>
      </c>
      <c r="C51" s="6">
        <v>1313</v>
      </c>
      <c r="D51" s="6">
        <v>508</v>
      </c>
      <c r="E51" s="6">
        <v>1216</v>
      </c>
      <c r="F51" s="6">
        <v>1713</v>
      </c>
      <c r="G51" s="6">
        <v>1709.07</v>
      </c>
      <c r="H51" s="6">
        <v>7740.4699999999993</v>
      </c>
      <c r="M51" s="5" t="s">
        <v>242</v>
      </c>
      <c r="N51" s="6">
        <v>1281.4000000000001</v>
      </c>
      <c r="O51" s="6">
        <v>1313</v>
      </c>
      <c r="P51" s="6">
        <v>508</v>
      </c>
      <c r="Q51" s="6">
        <v>1216</v>
      </c>
      <c r="R51" s="6">
        <v>1713</v>
      </c>
      <c r="S51" s="6">
        <v>1709.07</v>
      </c>
      <c r="T51" s="6">
        <f t="shared" si="5"/>
        <v>7740.4699999999993</v>
      </c>
      <c r="U51" s="49">
        <f t="shared" si="4"/>
        <v>5.6509947862736654E-3</v>
      </c>
    </row>
    <row r="52" spans="1:21">
      <c r="A52" s="5" t="s">
        <v>458</v>
      </c>
      <c r="B52" s="6">
        <v>1037.5</v>
      </c>
      <c r="C52" s="6">
        <v>450</v>
      </c>
      <c r="D52" s="6">
        <v>250</v>
      </c>
      <c r="E52" s="6">
        <v>1075</v>
      </c>
      <c r="F52" s="6">
        <v>2525</v>
      </c>
      <c r="G52" s="6">
        <v>2215</v>
      </c>
      <c r="H52" s="6">
        <v>7552.5</v>
      </c>
      <c r="M52" s="5" t="s">
        <v>458</v>
      </c>
      <c r="N52" s="6">
        <v>1037.5</v>
      </c>
      <c r="O52" s="6">
        <v>450</v>
      </c>
      <c r="P52" s="6">
        <v>250</v>
      </c>
      <c r="Q52" s="6">
        <v>1075</v>
      </c>
      <c r="R52" s="6">
        <v>2525</v>
      </c>
      <c r="S52" s="6">
        <v>2215</v>
      </c>
      <c r="T52" s="6">
        <f t="shared" si="5"/>
        <v>7552.5</v>
      </c>
      <c r="U52" s="49">
        <f t="shared" si="4"/>
        <v>5.5137657174993068E-3</v>
      </c>
    </row>
    <row r="53" spans="1:21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6908.16</v>
      </c>
      <c r="M53" s="5" t="s">
        <v>208</v>
      </c>
      <c r="N53" s="6">
        <v>2846.33</v>
      </c>
      <c r="O53" s="6">
        <v>2115</v>
      </c>
      <c r="P53" s="6"/>
      <c r="Q53" s="6">
        <v>1946.83</v>
      </c>
      <c r="R53" s="6"/>
      <c r="S53" s="6"/>
      <c r="T53" s="6">
        <f t="shared" si="5"/>
        <v>6908.16</v>
      </c>
      <c r="U53" s="49">
        <f t="shared" si="4"/>
        <v>5.0433599177755724E-3</v>
      </c>
    </row>
    <row r="54" spans="1:21">
      <c r="A54" s="5" t="s">
        <v>17</v>
      </c>
      <c r="B54" s="6">
        <v>300</v>
      </c>
      <c r="C54" s="6">
        <v>420</v>
      </c>
      <c r="D54" s="6">
        <v>480</v>
      </c>
      <c r="E54" s="6">
        <v>2220</v>
      </c>
      <c r="F54" s="6"/>
      <c r="G54" s="6">
        <v>3031</v>
      </c>
      <c r="H54" s="6">
        <v>6451</v>
      </c>
      <c r="M54" s="5" t="s">
        <v>17</v>
      </c>
      <c r="N54" s="6">
        <v>300</v>
      </c>
      <c r="O54" s="6">
        <v>420</v>
      </c>
      <c r="P54" s="6">
        <v>480</v>
      </c>
      <c r="Q54" s="6">
        <v>2220</v>
      </c>
      <c r="R54" s="6"/>
      <c r="S54" s="6">
        <v>3031</v>
      </c>
      <c r="T54" s="6">
        <f t="shared" si="5"/>
        <v>6451</v>
      </c>
      <c r="U54" s="49">
        <f t="shared" si="4"/>
        <v>4.7096064407266503E-3</v>
      </c>
    </row>
    <row r="55" spans="1:21">
      <c r="A55" s="5" t="s">
        <v>102</v>
      </c>
      <c r="B55" s="6">
        <v>923</v>
      </c>
      <c r="C55" s="6">
        <v>3955</v>
      </c>
      <c r="D55" s="6">
        <v>1167</v>
      </c>
      <c r="E55" s="6"/>
      <c r="F55" s="6">
        <v>200</v>
      </c>
      <c r="G55" s="6">
        <v>40</v>
      </c>
      <c r="H55" s="6">
        <v>6285</v>
      </c>
      <c r="M55" s="5" t="s">
        <v>102</v>
      </c>
      <c r="N55" s="6">
        <v>923</v>
      </c>
      <c r="O55" s="6">
        <v>3955</v>
      </c>
      <c r="P55" s="6">
        <v>1167</v>
      </c>
      <c r="Q55" s="6"/>
      <c r="R55" s="6">
        <v>200</v>
      </c>
      <c r="S55" s="6">
        <v>40</v>
      </c>
      <c r="T55" s="6">
        <f t="shared" si="5"/>
        <v>6285</v>
      </c>
      <c r="U55" s="49">
        <f t="shared" si="4"/>
        <v>4.5884167539865135E-3</v>
      </c>
    </row>
    <row r="56" spans="1:21">
      <c r="A56" s="5" t="s">
        <v>383</v>
      </c>
      <c r="B56" s="6"/>
      <c r="C56" s="6"/>
      <c r="D56" s="6"/>
      <c r="E56" s="6"/>
      <c r="F56" s="6">
        <v>2183</v>
      </c>
      <c r="G56" s="6">
        <v>3263</v>
      </c>
      <c r="H56" s="6">
        <v>5446</v>
      </c>
      <c r="M56" s="5" t="s">
        <v>383</v>
      </c>
      <c r="N56" s="6"/>
      <c r="O56" s="6"/>
      <c r="P56" s="6"/>
      <c r="Q56" s="6"/>
      <c r="R56" s="6">
        <v>2183</v>
      </c>
      <c r="S56" s="6">
        <v>3263</v>
      </c>
      <c r="T56" s="6">
        <f t="shared" si="5"/>
        <v>5446</v>
      </c>
      <c r="U56" s="49">
        <f t="shared" si="4"/>
        <v>3.975897795101122E-3</v>
      </c>
    </row>
    <row r="57" spans="1:21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5437.65</v>
      </c>
      <c r="M57" s="5" t="s">
        <v>95</v>
      </c>
      <c r="N57" s="6">
        <v>419.81</v>
      </c>
      <c r="O57" s="6">
        <v>652</v>
      </c>
      <c r="P57" s="6">
        <v>127.97999999999999</v>
      </c>
      <c r="Q57" s="6">
        <v>145</v>
      </c>
      <c r="R57" s="6">
        <v>1975</v>
      </c>
      <c r="S57" s="6">
        <v>2117.86</v>
      </c>
      <c r="T57" s="6">
        <f t="shared" si="5"/>
        <v>5437.65</v>
      </c>
      <c r="U57" s="49">
        <f t="shared" si="4"/>
        <v>3.9698018078464219E-3</v>
      </c>
    </row>
    <row r="58" spans="1:21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5079</v>
      </c>
      <c r="M58" s="5" t="s">
        <v>62</v>
      </c>
      <c r="N58" s="6">
        <v>1477</v>
      </c>
      <c r="O58" s="6">
        <v>1160</v>
      </c>
      <c r="P58" s="6">
        <v>696</v>
      </c>
      <c r="Q58" s="6">
        <v>253</v>
      </c>
      <c r="R58" s="6">
        <v>351</v>
      </c>
      <c r="S58" s="6">
        <v>1142</v>
      </c>
      <c r="T58" s="6">
        <f t="shared" si="5"/>
        <v>5079</v>
      </c>
      <c r="U58" s="49">
        <f t="shared" si="4"/>
        <v>3.7079663792358793E-3</v>
      </c>
    </row>
    <row r="59" spans="1:21">
      <c r="A59" s="5" t="s">
        <v>24</v>
      </c>
      <c r="B59" s="6">
        <v>428</v>
      </c>
      <c r="C59" s="6">
        <v>971</v>
      </c>
      <c r="D59" s="6">
        <v>942</v>
      </c>
      <c r="E59" s="6">
        <v>823</v>
      </c>
      <c r="F59" s="6">
        <v>834</v>
      </c>
      <c r="G59" s="6">
        <v>600</v>
      </c>
      <c r="H59" s="6">
        <v>4598</v>
      </c>
      <c r="M59" s="5" t="s">
        <v>24</v>
      </c>
      <c r="N59" s="6">
        <v>428</v>
      </c>
      <c r="O59" s="6">
        <v>971</v>
      </c>
      <c r="P59" s="6">
        <v>942</v>
      </c>
      <c r="Q59" s="6">
        <v>823</v>
      </c>
      <c r="R59" s="6">
        <v>834</v>
      </c>
      <c r="S59" s="6">
        <v>600</v>
      </c>
      <c r="T59" s="6">
        <f t="shared" si="5"/>
        <v>4598</v>
      </c>
      <c r="U59" s="49">
        <f t="shared" si="4"/>
        <v>3.3568083110310245E-3</v>
      </c>
    </row>
    <row r="60" spans="1:21">
      <c r="A60" s="5" t="s">
        <v>240</v>
      </c>
      <c r="B60" s="6">
        <v>1018.3</v>
      </c>
      <c r="C60" s="6">
        <v>756</v>
      </c>
      <c r="D60" s="6">
        <v>727.7</v>
      </c>
      <c r="E60" s="6">
        <v>829.5</v>
      </c>
      <c r="F60" s="6">
        <v>470</v>
      </c>
      <c r="G60" s="6">
        <v>701.2</v>
      </c>
      <c r="H60" s="6">
        <v>4502.7</v>
      </c>
      <c r="M60" s="5" t="s">
        <v>240</v>
      </c>
      <c r="N60" s="6">
        <v>1018.3</v>
      </c>
      <c r="O60" s="6">
        <v>756</v>
      </c>
      <c r="P60" s="6">
        <v>727.7</v>
      </c>
      <c r="Q60" s="6">
        <v>829.5</v>
      </c>
      <c r="R60" s="6">
        <v>470</v>
      </c>
      <c r="S60" s="6">
        <v>701.2</v>
      </c>
      <c r="T60" s="6">
        <f t="shared" si="5"/>
        <v>4502.7</v>
      </c>
      <c r="U60" s="49">
        <f t="shared" si="4"/>
        <v>3.2872337499085242E-3</v>
      </c>
    </row>
    <row r="61" spans="1:21">
      <c r="A61" s="5" t="s">
        <v>457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4327</v>
      </c>
      <c r="M61" s="5" t="s">
        <v>457</v>
      </c>
      <c r="N61" s="6">
        <v>537.5</v>
      </c>
      <c r="O61" s="6">
        <v>525</v>
      </c>
      <c r="P61" s="6">
        <v>462.5</v>
      </c>
      <c r="Q61" s="6">
        <v>375</v>
      </c>
      <c r="R61" s="6">
        <v>1425</v>
      </c>
      <c r="S61" s="6">
        <v>1002</v>
      </c>
      <c r="T61" s="6">
        <f t="shared" si="5"/>
        <v>4327</v>
      </c>
      <c r="U61" s="49">
        <f t="shared" si="4"/>
        <v>3.1589624971359817E-3</v>
      </c>
    </row>
    <row r="62" spans="1:21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4250.5</v>
      </c>
      <c r="M62" s="5" t="s">
        <v>128</v>
      </c>
      <c r="N62" s="6">
        <v>312.5</v>
      </c>
      <c r="O62" s="6">
        <v>237.5</v>
      </c>
      <c r="P62" s="6">
        <v>200</v>
      </c>
      <c r="Q62" s="6">
        <v>375</v>
      </c>
      <c r="R62" s="6">
        <v>1637.5</v>
      </c>
      <c r="S62" s="6">
        <v>1488</v>
      </c>
      <c r="T62" s="6">
        <f t="shared" si="5"/>
        <v>4250.5</v>
      </c>
      <c r="U62" s="49">
        <f t="shared" si="4"/>
        <v>3.1031130330659786E-3</v>
      </c>
    </row>
    <row r="63" spans="1:21">
      <c r="A63" s="5" t="s">
        <v>466</v>
      </c>
      <c r="B63" s="6">
        <v>600.79999999999995</v>
      </c>
      <c r="C63" s="6">
        <v>844</v>
      </c>
      <c r="D63" s="6">
        <v>422.7</v>
      </c>
      <c r="E63" s="6">
        <v>400.7</v>
      </c>
      <c r="F63" s="6">
        <v>574</v>
      </c>
      <c r="G63" s="6">
        <v>835.42</v>
      </c>
      <c r="H63" s="6">
        <v>3677.62</v>
      </c>
      <c r="M63" s="5" t="s">
        <v>466</v>
      </c>
      <c r="N63" s="6">
        <v>600.79999999999995</v>
      </c>
      <c r="O63" s="6">
        <v>844</v>
      </c>
      <c r="P63" s="6">
        <v>422.7</v>
      </c>
      <c r="Q63" s="6">
        <v>400.7</v>
      </c>
      <c r="R63" s="6">
        <v>574</v>
      </c>
      <c r="S63" s="6">
        <v>835.42</v>
      </c>
      <c r="T63" s="6">
        <f t="shared" si="5"/>
        <v>3677.62</v>
      </c>
      <c r="U63" s="49">
        <f t="shared" si="4"/>
        <v>2.6848772033088116E-3</v>
      </c>
    </row>
    <row r="64" spans="1:21">
      <c r="A64" s="5" t="s">
        <v>464</v>
      </c>
      <c r="B64" s="6">
        <v>1059</v>
      </c>
      <c r="C64" s="6">
        <v>988</v>
      </c>
      <c r="D64" s="6">
        <v>483</v>
      </c>
      <c r="E64" s="6">
        <v>457</v>
      </c>
      <c r="F64" s="6">
        <v>312</v>
      </c>
      <c r="G64" s="6"/>
      <c r="H64" s="6">
        <v>3299</v>
      </c>
      <c r="M64" s="5" t="s">
        <v>464</v>
      </c>
      <c r="N64" s="6">
        <v>1059</v>
      </c>
      <c r="O64" s="6">
        <v>988</v>
      </c>
      <c r="P64" s="6">
        <v>483</v>
      </c>
      <c r="Q64" s="6">
        <v>457</v>
      </c>
      <c r="R64" s="6">
        <v>312</v>
      </c>
      <c r="S64" s="6"/>
      <c r="T64" s="6">
        <f t="shared" si="5"/>
        <v>3299</v>
      </c>
      <c r="U64" s="49">
        <f t="shared" si="4"/>
        <v>2.4084625093717593E-3</v>
      </c>
    </row>
    <row r="65" spans="1:21">
      <c r="A65" s="5" t="s">
        <v>358</v>
      </c>
      <c r="B65" s="6"/>
      <c r="C65" s="6"/>
      <c r="D65" s="6"/>
      <c r="E65" s="6">
        <v>464</v>
      </c>
      <c r="F65" s="6"/>
      <c r="G65" s="6">
        <v>2088</v>
      </c>
      <c r="H65" s="6">
        <v>2552</v>
      </c>
      <c r="M65" s="5" t="s">
        <v>358</v>
      </c>
      <c r="N65" s="6"/>
      <c r="O65" s="6"/>
      <c r="P65" s="6"/>
      <c r="Q65" s="6">
        <v>464</v>
      </c>
      <c r="R65" s="6"/>
      <c r="S65" s="6">
        <v>2088</v>
      </c>
      <c r="T65" s="6">
        <f t="shared" si="5"/>
        <v>2552</v>
      </c>
      <c r="U65" s="49">
        <f t="shared" si="4"/>
        <v>1.8631089190411429E-3</v>
      </c>
    </row>
    <row r="66" spans="1:21">
      <c r="A66" s="5" t="s">
        <v>472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2390.7600000000002</v>
      </c>
      <c r="M66" s="5" t="s">
        <v>472</v>
      </c>
      <c r="N66" s="6"/>
      <c r="O66" s="6">
        <v>284</v>
      </c>
      <c r="P66" s="6">
        <v>440.76</v>
      </c>
      <c r="Q66" s="6"/>
      <c r="R66" s="6">
        <v>794</v>
      </c>
      <c r="S66" s="6">
        <v>872</v>
      </c>
      <c r="T66" s="6">
        <f t="shared" si="5"/>
        <v>2390.7600000000002</v>
      </c>
      <c r="U66" s="49">
        <f t="shared" si="4"/>
        <v>1.7453943100653618E-3</v>
      </c>
    </row>
    <row r="67" spans="1:21">
      <c r="A67" s="5" t="s">
        <v>463</v>
      </c>
      <c r="B67" s="6"/>
      <c r="C67" s="6"/>
      <c r="D67" s="6"/>
      <c r="E67" s="6"/>
      <c r="F67" s="6">
        <v>580</v>
      </c>
      <c r="G67" s="6">
        <v>1585</v>
      </c>
      <c r="H67" s="6">
        <v>2165</v>
      </c>
      <c r="M67" s="5" t="s">
        <v>463</v>
      </c>
      <c r="N67" s="6"/>
      <c r="O67" s="6"/>
      <c r="P67" s="6"/>
      <c r="Q67" s="6"/>
      <c r="R67" s="6">
        <v>580</v>
      </c>
      <c r="S67" s="6">
        <v>1585</v>
      </c>
      <c r="T67" s="6">
        <f t="shared" si="5"/>
        <v>2165</v>
      </c>
      <c r="U67" s="49">
        <f t="shared" si="4"/>
        <v>1.5805763360987751E-3</v>
      </c>
    </row>
    <row r="68" spans="1:21">
      <c r="A68" s="5" t="s">
        <v>470</v>
      </c>
      <c r="B68" s="6">
        <v>355</v>
      </c>
      <c r="C68" s="6">
        <v>380</v>
      </c>
      <c r="D68" s="6">
        <v>27.5</v>
      </c>
      <c r="E68" s="6">
        <v>21.04</v>
      </c>
      <c r="F68" s="6">
        <v>552</v>
      </c>
      <c r="G68" s="6">
        <v>750</v>
      </c>
      <c r="H68" s="6">
        <v>2085.54</v>
      </c>
      <c r="M68" s="5" t="s">
        <v>470</v>
      </c>
      <c r="N68" s="6">
        <v>355</v>
      </c>
      <c r="O68" s="6">
        <v>380</v>
      </c>
      <c r="P68" s="6">
        <v>27.5</v>
      </c>
      <c r="Q68" s="6">
        <v>21.04</v>
      </c>
      <c r="R68" s="6">
        <v>552</v>
      </c>
      <c r="S68" s="6">
        <v>750</v>
      </c>
      <c r="T68" s="6">
        <f t="shared" si="5"/>
        <v>2085.54</v>
      </c>
      <c r="U68" s="49">
        <f t="shared" si="4"/>
        <v>1.5225658993013578E-3</v>
      </c>
    </row>
    <row r="69" spans="1:21">
      <c r="A69" s="5" t="s">
        <v>115</v>
      </c>
      <c r="B69" s="6">
        <v>300</v>
      </c>
      <c r="C69" s="6">
        <v>225</v>
      </c>
      <c r="D69" s="6">
        <v>325</v>
      </c>
      <c r="E69" s="6">
        <v>287.5</v>
      </c>
      <c r="F69" s="6">
        <v>250</v>
      </c>
      <c r="G69" s="6">
        <v>238</v>
      </c>
      <c r="H69" s="6">
        <v>1625.5</v>
      </c>
      <c r="M69" s="5" t="s">
        <v>115</v>
      </c>
      <c r="N69" s="6">
        <v>300</v>
      </c>
      <c r="O69" s="6">
        <v>225</v>
      </c>
      <c r="P69" s="6">
        <v>325</v>
      </c>
      <c r="Q69" s="6">
        <v>287.5</v>
      </c>
      <c r="R69" s="6">
        <v>250</v>
      </c>
      <c r="S69" s="6">
        <v>238</v>
      </c>
      <c r="T69" s="6">
        <f t="shared" si="5"/>
        <v>1625.5</v>
      </c>
      <c r="U69" s="49">
        <f t="shared" si="4"/>
        <v>1.1867098541933298E-3</v>
      </c>
    </row>
    <row r="70" spans="1:21">
      <c r="A70" s="5" t="s">
        <v>141</v>
      </c>
      <c r="B70" s="6">
        <v>62.5</v>
      </c>
      <c r="C70" s="6">
        <v>75</v>
      </c>
      <c r="D70" s="6">
        <v>75</v>
      </c>
      <c r="E70" s="6">
        <v>475</v>
      </c>
      <c r="F70" s="6">
        <v>537.5</v>
      </c>
      <c r="G70" s="6">
        <v>201</v>
      </c>
      <c r="H70" s="6">
        <v>1426</v>
      </c>
      <c r="M70" s="5" t="s">
        <v>141</v>
      </c>
      <c r="N70" s="6">
        <v>62.5</v>
      </c>
      <c r="O70" s="6">
        <v>75</v>
      </c>
      <c r="P70" s="6">
        <v>75</v>
      </c>
      <c r="Q70" s="6">
        <v>475</v>
      </c>
      <c r="R70" s="6">
        <v>537.5</v>
      </c>
      <c r="S70" s="6">
        <v>201</v>
      </c>
      <c r="T70" s="6">
        <f t="shared" si="5"/>
        <v>1426</v>
      </c>
      <c r="U70" s="49">
        <f t="shared" si="4"/>
        <v>1.0410632125990086E-3</v>
      </c>
    </row>
    <row r="71" spans="1:21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1321.64</v>
      </c>
      <c r="M71" s="5" t="s">
        <v>395</v>
      </c>
      <c r="N71" s="6"/>
      <c r="O71" s="6"/>
      <c r="P71" s="6"/>
      <c r="Q71" s="6"/>
      <c r="R71" s="6"/>
      <c r="S71" s="6">
        <v>1321.64</v>
      </c>
      <c r="T71" s="6">
        <f t="shared" si="5"/>
        <v>1321.64</v>
      </c>
      <c r="U71" s="49">
        <f t="shared" si="4"/>
        <v>9.6487432279057064E-4</v>
      </c>
    </row>
    <row r="72" spans="1:21">
      <c r="A72" s="5" t="s">
        <v>461</v>
      </c>
      <c r="B72" s="6">
        <v>1080</v>
      </c>
      <c r="C72" s="6">
        <v>0</v>
      </c>
      <c r="D72" s="6"/>
      <c r="E72" s="6"/>
      <c r="F72" s="6"/>
      <c r="G72" s="6">
        <v>105</v>
      </c>
      <c r="H72" s="6">
        <v>1185</v>
      </c>
      <c r="M72" s="5" t="s">
        <v>461</v>
      </c>
      <c r="N72" s="6">
        <v>1080</v>
      </c>
      <c r="O72" s="6">
        <v>0</v>
      </c>
      <c r="P72" s="6"/>
      <c r="Q72" s="6"/>
      <c r="R72" s="6"/>
      <c r="S72" s="6">
        <v>105</v>
      </c>
      <c r="T72" s="6">
        <f t="shared" si="5"/>
        <v>1185</v>
      </c>
      <c r="U72" s="49">
        <f t="shared" si="4"/>
        <v>8.6511914931965291E-4</v>
      </c>
    </row>
    <row r="73" spans="1:21">
      <c r="A73" s="5" t="s">
        <v>107</v>
      </c>
      <c r="B73" s="6">
        <v>87.5</v>
      </c>
      <c r="C73" s="6">
        <v>50</v>
      </c>
      <c r="D73" s="6">
        <v>50</v>
      </c>
      <c r="E73" s="6"/>
      <c r="F73" s="6">
        <v>637.5</v>
      </c>
      <c r="G73" s="6">
        <v>351</v>
      </c>
      <c r="H73" s="6">
        <v>1176</v>
      </c>
      <c r="M73" s="5" t="s">
        <v>107</v>
      </c>
      <c r="N73" s="6">
        <v>87.5</v>
      </c>
      <c r="O73" s="6">
        <v>50</v>
      </c>
      <c r="P73" s="6">
        <v>50</v>
      </c>
      <c r="Q73" s="6"/>
      <c r="R73" s="6">
        <v>637.5</v>
      </c>
      <c r="S73" s="6">
        <v>351</v>
      </c>
      <c r="T73" s="6">
        <f t="shared" si="5"/>
        <v>1176</v>
      </c>
      <c r="U73" s="49">
        <f t="shared" si="4"/>
        <v>8.5854862413494674E-4</v>
      </c>
    </row>
    <row r="74" spans="1:21">
      <c r="A74" s="5" t="s">
        <v>149</v>
      </c>
      <c r="B74" s="6">
        <v>37.5</v>
      </c>
      <c r="C74" s="6">
        <v>250</v>
      </c>
      <c r="D74" s="6">
        <v>312.5</v>
      </c>
      <c r="E74" s="6">
        <v>50</v>
      </c>
      <c r="F74" s="6">
        <v>400</v>
      </c>
      <c r="G74" s="6">
        <v>100</v>
      </c>
      <c r="H74" s="6">
        <v>1150</v>
      </c>
      <c r="M74" s="5" t="s">
        <v>149</v>
      </c>
      <c r="N74" s="6">
        <v>37.5</v>
      </c>
      <c r="O74" s="6">
        <v>250</v>
      </c>
      <c r="P74" s="6">
        <v>312.5</v>
      </c>
      <c r="Q74" s="6">
        <v>50</v>
      </c>
      <c r="R74" s="6">
        <v>400</v>
      </c>
      <c r="S74" s="6">
        <v>100</v>
      </c>
      <c r="T74" s="6">
        <f t="shared" si="5"/>
        <v>1150</v>
      </c>
      <c r="U74" s="49">
        <f t="shared" si="4"/>
        <v>8.3956710693468425E-4</v>
      </c>
    </row>
    <row r="75" spans="1:21">
      <c r="A75" s="5" t="s">
        <v>138</v>
      </c>
      <c r="B75" s="6">
        <v>212.5</v>
      </c>
      <c r="C75" s="6">
        <v>225</v>
      </c>
      <c r="D75" s="6">
        <v>162.5</v>
      </c>
      <c r="E75" s="6">
        <v>25</v>
      </c>
      <c r="F75" s="6">
        <v>400</v>
      </c>
      <c r="G75" s="6">
        <v>88</v>
      </c>
      <c r="H75" s="6">
        <v>1113</v>
      </c>
      <c r="M75" s="5" t="s">
        <v>138</v>
      </c>
      <c r="N75" s="6">
        <v>212.5</v>
      </c>
      <c r="O75" s="6">
        <v>225</v>
      </c>
      <c r="P75" s="6">
        <v>162.5</v>
      </c>
      <c r="Q75" s="6">
        <v>25</v>
      </c>
      <c r="R75" s="6">
        <v>400</v>
      </c>
      <c r="S75" s="6">
        <v>88</v>
      </c>
      <c r="T75" s="6">
        <f t="shared" si="5"/>
        <v>1113</v>
      </c>
      <c r="U75" s="49">
        <f t="shared" si="4"/>
        <v>8.1255494784200307E-4</v>
      </c>
    </row>
    <row r="76" spans="1:21">
      <c r="A76" s="5" t="s">
        <v>307</v>
      </c>
      <c r="B76" s="6"/>
      <c r="C76" s="6">
        <v>249</v>
      </c>
      <c r="D76" s="6">
        <v>118.47</v>
      </c>
      <c r="E76" s="6"/>
      <c r="F76" s="6">
        <v>114</v>
      </c>
      <c r="G76" s="6">
        <v>184</v>
      </c>
      <c r="H76" s="6">
        <v>665.47</v>
      </c>
      <c r="M76" s="5" t="s">
        <v>307</v>
      </c>
      <c r="N76" s="6"/>
      <c r="O76" s="6">
        <v>249</v>
      </c>
      <c r="P76" s="6">
        <v>118.47</v>
      </c>
      <c r="Q76" s="6"/>
      <c r="R76" s="6">
        <v>114</v>
      </c>
      <c r="S76" s="6">
        <v>184</v>
      </c>
      <c r="T76" s="6">
        <f t="shared" si="5"/>
        <v>665.47</v>
      </c>
      <c r="U76" s="49">
        <f t="shared" si="4"/>
        <v>4.8583193274071685E-4</v>
      </c>
    </row>
    <row r="77" spans="1:21">
      <c r="A77" s="5" t="s">
        <v>196</v>
      </c>
      <c r="B77" s="6">
        <v>90</v>
      </c>
      <c r="C77" s="6">
        <v>40</v>
      </c>
      <c r="D77" s="6">
        <v>0</v>
      </c>
      <c r="E77" s="6">
        <v>521</v>
      </c>
      <c r="F77" s="6"/>
      <c r="G77" s="6"/>
      <c r="H77" s="6">
        <v>651</v>
      </c>
      <c r="M77" s="5" t="s">
        <v>196</v>
      </c>
      <c r="N77" s="6">
        <v>90</v>
      </c>
      <c r="O77" s="6">
        <v>40</v>
      </c>
      <c r="P77" s="6">
        <v>0</v>
      </c>
      <c r="Q77" s="6">
        <v>521</v>
      </c>
      <c r="R77" s="6"/>
      <c r="S77" s="6"/>
      <c r="T77" s="6">
        <f t="shared" si="5"/>
        <v>651</v>
      </c>
      <c r="U77" s="49">
        <f t="shared" si="4"/>
        <v>4.7526798836041692E-4</v>
      </c>
    </row>
    <row r="78" spans="1:21">
      <c r="A78" s="5" t="s">
        <v>468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649.47</v>
      </c>
      <c r="M78" s="5" t="s">
        <v>468</v>
      </c>
      <c r="N78" s="6">
        <v>353.02</v>
      </c>
      <c r="O78" s="6"/>
      <c r="P78" s="6"/>
      <c r="Q78" s="6">
        <v>125.45</v>
      </c>
      <c r="R78" s="6">
        <v>171</v>
      </c>
      <c r="S78" s="6"/>
      <c r="T78" s="6">
        <f t="shared" si="5"/>
        <v>649.47</v>
      </c>
      <c r="U78" s="49">
        <f t="shared" si="4"/>
        <v>4.741509990790169E-4</v>
      </c>
    </row>
    <row r="79" spans="1:21">
      <c r="A79" s="5" t="s">
        <v>306</v>
      </c>
      <c r="B79" s="6"/>
      <c r="C79" s="6">
        <v>34</v>
      </c>
      <c r="D79" s="6">
        <v>90.5</v>
      </c>
      <c r="E79" s="6"/>
      <c r="F79" s="6">
        <v>273</v>
      </c>
      <c r="G79" s="6">
        <v>237</v>
      </c>
      <c r="H79" s="6">
        <v>634.5</v>
      </c>
      <c r="M79" s="5" t="s">
        <v>306</v>
      </c>
      <c r="N79" s="6"/>
      <c r="O79" s="6">
        <v>34</v>
      </c>
      <c r="P79" s="6">
        <v>90.5</v>
      </c>
      <c r="Q79" s="6"/>
      <c r="R79" s="6">
        <v>273</v>
      </c>
      <c r="S79" s="6">
        <v>237</v>
      </c>
      <c r="T79" s="6">
        <f t="shared" si="5"/>
        <v>634.5</v>
      </c>
      <c r="U79" s="49">
        <f t="shared" si="4"/>
        <v>4.6322202552178884E-4</v>
      </c>
    </row>
    <row r="80" spans="1:21">
      <c r="A80" s="5" t="s">
        <v>390</v>
      </c>
      <c r="B80" s="6"/>
      <c r="C80" s="6"/>
      <c r="D80" s="6"/>
      <c r="E80" s="6"/>
      <c r="F80" s="6">
        <v>235</v>
      </c>
      <c r="G80" s="6">
        <v>264</v>
      </c>
      <c r="H80" s="6">
        <v>499</v>
      </c>
      <c r="M80" s="5" t="s">
        <v>390</v>
      </c>
      <c r="N80" s="6"/>
      <c r="O80" s="6"/>
      <c r="P80" s="6"/>
      <c r="Q80" s="6"/>
      <c r="R80" s="6">
        <v>235</v>
      </c>
      <c r="S80" s="6">
        <v>264</v>
      </c>
      <c r="T80" s="6">
        <f t="shared" si="5"/>
        <v>499</v>
      </c>
      <c r="U80" s="49">
        <f t="shared" si="4"/>
        <v>3.6429911857426732E-4</v>
      </c>
    </row>
    <row r="81" spans="1:21">
      <c r="A81" s="5" t="s">
        <v>145</v>
      </c>
      <c r="B81" s="6">
        <v>87.5</v>
      </c>
      <c r="C81" s="6">
        <v>100</v>
      </c>
      <c r="D81" s="6">
        <v>125</v>
      </c>
      <c r="E81" s="6">
        <v>87.5</v>
      </c>
      <c r="F81" s="6">
        <v>25</v>
      </c>
      <c r="G81" s="6">
        <v>38</v>
      </c>
      <c r="H81" s="6">
        <v>463</v>
      </c>
      <c r="M81" s="5" t="s">
        <v>145</v>
      </c>
      <c r="N81" s="6">
        <v>87.5</v>
      </c>
      <c r="O81" s="6">
        <v>100</v>
      </c>
      <c r="P81" s="6">
        <v>125</v>
      </c>
      <c r="Q81" s="6">
        <v>87.5</v>
      </c>
      <c r="R81" s="6">
        <v>25</v>
      </c>
      <c r="S81" s="6">
        <v>38</v>
      </c>
      <c r="T81" s="6">
        <f t="shared" si="5"/>
        <v>463</v>
      </c>
      <c r="U81" s="49">
        <f t="shared" si="4"/>
        <v>3.3801701783544246E-4</v>
      </c>
    </row>
    <row r="82" spans="1:21">
      <c r="A82" s="5" t="s">
        <v>334</v>
      </c>
      <c r="B82" s="6"/>
      <c r="C82" s="6"/>
      <c r="D82" s="6"/>
      <c r="E82" s="6">
        <v>451</v>
      </c>
      <c r="F82" s="6"/>
      <c r="G82" s="6"/>
      <c r="H82" s="6">
        <v>451</v>
      </c>
      <c r="M82" s="5" t="s">
        <v>334</v>
      </c>
      <c r="N82" s="6"/>
      <c r="O82" s="6"/>
      <c r="P82" s="6"/>
      <c r="Q82" s="6">
        <v>451</v>
      </c>
      <c r="R82" s="6"/>
      <c r="S82" s="6"/>
      <c r="T82" s="6">
        <f t="shared" si="5"/>
        <v>451</v>
      </c>
      <c r="U82" s="49">
        <f t="shared" si="4"/>
        <v>3.2925631758916747E-4</v>
      </c>
    </row>
    <row r="83" spans="1:21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442</v>
      </c>
      <c r="M83" s="5" t="s">
        <v>298</v>
      </c>
      <c r="N83" s="6"/>
      <c r="O83" s="6">
        <v>212</v>
      </c>
      <c r="P83" s="6">
        <v>30</v>
      </c>
      <c r="Q83" s="6"/>
      <c r="R83" s="6">
        <v>71</v>
      </c>
      <c r="S83" s="6">
        <v>129</v>
      </c>
      <c r="T83" s="6">
        <f t="shared" si="5"/>
        <v>442</v>
      </c>
      <c r="U83" s="49">
        <f t="shared" si="4"/>
        <v>3.2268579240446124E-4</v>
      </c>
    </row>
    <row r="84" spans="1:21">
      <c r="A84" s="5" t="s">
        <v>292</v>
      </c>
      <c r="B84" s="6"/>
      <c r="C84" s="6">
        <v>124</v>
      </c>
      <c r="D84" s="6">
        <v>154.07</v>
      </c>
      <c r="E84" s="6"/>
      <c r="F84" s="6">
        <v>14</v>
      </c>
      <c r="G84" s="6">
        <v>54</v>
      </c>
      <c r="H84" s="6">
        <v>346.07</v>
      </c>
      <c r="M84" s="5" t="s">
        <v>292</v>
      </c>
      <c r="N84" s="6"/>
      <c r="O84" s="6">
        <v>124</v>
      </c>
      <c r="P84" s="6">
        <v>154.07</v>
      </c>
      <c r="Q84" s="6"/>
      <c r="R84" s="6">
        <v>14</v>
      </c>
      <c r="S84" s="6">
        <v>54</v>
      </c>
      <c r="T84" s="6">
        <f t="shared" si="5"/>
        <v>346.07</v>
      </c>
      <c r="U84" s="49">
        <f t="shared" si="4"/>
        <v>2.5265129451903145E-4</v>
      </c>
    </row>
    <row r="85" spans="1:21">
      <c r="A85" s="5" t="s">
        <v>393</v>
      </c>
      <c r="B85" s="6"/>
      <c r="C85" s="6"/>
      <c r="D85" s="6"/>
      <c r="E85" s="6"/>
      <c r="F85" s="6">
        <v>117</v>
      </c>
      <c r="G85" s="6">
        <v>120</v>
      </c>
      <c r="H85" s="6">
        <v>237</v>
      </c>
      <c r="M85" s="5" t="s">
        <v>393</v>
      </c>
      <c r="N85" s="6"/>
      <c r="O85" s="6"/>
      <c r="P85" s="6"/>
      <c r="Q85" s="6"/>
      <c r="R85" s="6">
        <v>117</v>
      </c>
      <c r="S85" s="6">
        <v>120</v>
      </c>
      <c r="T85" s="6">
        <f t="shared" si="5"/>
        <v>237</v>
      </c>
      <c r="U85" s="49">
        <f t="shared" si="4"/>
        <v>1.7302382986393057E-4</v>
      </c>
    </row>
    <row r="86" spans="1:21">
      <c r="A86" s="5" t="s">
        <v>301</v>
      </c>
      <c r="B86" s="6"/>
      <c r="C86" s="6">
        <v>36</v>
      </c>
      <c r="D86" s="6"/>
      <c r="E86" s="6"/>
      <c r="F86" s="6">
        <v>111</v>
      </c>
      <c r="G86" s="6">
        <v>40</v>
      </c>
      <c r="H86" s="6">
        <v>187</v>
      </c>
      <c r="M86" s="5" t="s">
        <v>301</v>
      </c>
      <c r="N86" s="6"/>
      <c r="O86" s="6">
        <v>36</v>
      </c>
      <c r="P86" s="6"/>
      <c r="Q86" s="6"/>
      <c r="R86" s="6">
        <v>111</v>
      </c>
      <c r="S86" s="6">
        <v>40</v>
      </c>
      <c r="T86" s="6">
        <f t="shared" si="5"/>
        <v>187</v>
      </c>
      <c r="U86" s="49">
        <f t="shared" si="4"/>
        <v>1.3652091217111824E-4</v>
      </c>
    </row>
    <row r="87" spans="1:21">
      <c r="A87" s="5" t="s">
        <v>304</v>
      </c>
      <c r="B87" s="6"/>
      <c r="C87" s="6">
        <v>47</v>
      </c>
      <c r="D87" s="6">
        <v>55.6</v>
      </c>
      <c r="E87" s="6"/>
      <c r="F87" s="6">
        <v>63</v>
      </c>
      <c r="G87" s="6">
        <v>21</v>
      </c>
      <c r="H87" s="6">
        <v>186.6</v>
      </c>
      <c r="M87" s="5" t="s">
        <v>304</v>
      </c>
      <c r="N87" s="6"/>
      <c r="O87" s="6">
        <v>47</v>
      </c>
      <c r="P87" s="6">
        <v>55.6</v>
      </c>
      <c r="Q87" s="6"/>
      <c r="R87" s="6">
        <v>63</v>
      </c>
      <c r="S87" s="6">
        <v>21</v>
      </c>
      <c r="T87" s="6">
        <f t="shared" si="5"/>
        <v>186.6</v>
      </c>
      <c r="U87" s="49">
        <f t="shared" si="4"/>
        <v>1.3622888882957573E-4</v>
      </c>
    </row>
    <row r="88" spans="1:21">
      <c r="A88" s="5" t="s">
        <v>303</v>
      </c>
      <c r="B88" s="6"/>
      <c r="C88" s="6">
        <v>37</v>
      </c>
      <c r="D88" s="6"/>
      <c r="E88" s="6"/>
      <c r="F88" s="6">
        <v>79</v>
      </c>
      <c r="G88" s="6">
        <v>44</v>
      </c>
      <c r="H88" s="6">
        <v>160</v>
      </c>
      <c r="M88" s="5" t="s">
        <v>303</v>
      </c>
      <c r="N88" s="6"/>
      <c r="O88" s="6">
        <v>37</v>
      </c>
      <c r="P88" s="6"/>
      <c r="Q88" s="6"/>
      <c r="R88" s="6">
        <v>79</v>
      </c>
      <c r="S88" s="6">
        <v>44</v>
      </c>
      <c r="T88" s="6">
        <f t="shared" si="5"/>
        <v>160</v>
      </c>
      <c r="U88" s="49">
        <f t="shared" si="4"/>
        <v>1.1680933661699955E-4</v>
      </c>
    </row>
    <row r="89" spans="1:21">
      <c r="A89" s="5" t="s">
        <v>327</v>
      </c>
      <c r="B89" s="6"/>
      <c r="C89" s="6"/>
      <c r="D89" s="6">
        <v>17.899999999999999</v>
      </c>
      <c r="E89" s="6"/>
      <c r="F89" s="6">
        <v>90</v>
      </c>
      <c r="G89" s="6">
        <v>39</v>
      </c>
      <c r="H89" s="6">
        <v>146.9</v>
      </c>
      <c r="M89" s="5" t="s">
        <v>327</v>
      </c>
      <c r="N89" s="6"/>
      <c r="O89" s="6"/>
      <c r="P89" s="6">
        <v>17.899999999999999</v>
      </c>
      <c r="Q89" s="6"/>
      <c r="R89" s="6">
        <v>90</v>
      </c>
      <c r="S89" s="6">
        <v>39</v>
      </c>
      <c r="T89" s="6">
        <f t="shared" si="5"/>
        <v>146.9</v>
      </c>
      <c r="U89" s="49">
        <f t="shared" si="4"/>
        <v>1.0724557218148272E-4</v>
      </c>
    </row>
    <row r="90" spans="1:21">
      <c r="A90" s="5" t="s">
        <v>465</v>
      </c>
      <c r="B90" s="6"/>
      <c r="C90" s="6"/>
      <c r="D90" s="6"/>
      <c r="E90" s="6"/>
      <c r="F90" s="6">
        <v>140</v>
      </c>
      <c r="G90" s="6"/>
      <c r="H90" s="6">
        <v>140</v>
      </c>
      <c r="M90" s="5" t="s">
        <v>465</v>
      </c>
      <c r="N90" s="6"/>
      <c r="O90" s="6"/>
      <c r="P90" s="6"/>
      <c r="Q90" s="6"/>
      <c r="R90" s="6">
        <v>140</v>
      </c>
      <c r="S90" s="6"/>
      <c r="T90" s="6">
        <f t="shared" si="5"/>
        <v>140</v>
      </c>
      <c r="U90" s="49">
        <f t="shared" si="4"/>
        <v>1.0220816953987461E-4</v>
      </c>
    </row>
    <row r="91" spans="1:21">
      <c r="A91" s="5" t="s">
        <v>300</v>
      </c>
      <c r="B91" s="6"/>
      <c r="C91" s="6">
        <v>72</v>
      </c>
      <c r="D91" s="6">
        <v>61.5</v>
      </c>
      <c r="E91" s="6"/>
      <c r="F91" s="6"/>
      <c r="G91" s="6"/>
      <c r="H91" s="6">
        <v>133.5</v>
      </c>
      <c r="M91" s="5" t="s">
        <v>300</v>
      </c>
      <c r="N91" s="6"/>
      <c r="O91" s="6">
        <v>72</v>
      </c>
      <c r="P91" s="6">
        <v>61.5</v>
      </c>
      <c r="Q91" s="6"/>
      <c r="R91" s="6"/>
      <c r="S91" s="6"/>
      <c r="T91" s="6">
        <f t="shared" si="5"/>
        <v>133.5</v>
      </c>
      <c r="U91" s="49">
        <f t="shared" si="4"/>
        <v>9.7462790239808997E-5</v>
      </c>
    </row>
    <row r="92" spans="1:21">
      <c r="A92" s="5" t="s">
        <v>113</v>
      </c>
      <c r="B92" s="6">
        <v>12.5</v>
      </c>
      <c r="C92" s="6"/>
      <c r="D92" s="6">
        <v>12.5</v>
      </c>
      <c r="E92" s="6">
        <v>25</v>
      </c>
      <c r="F92" s="6">
        <v>25</v>
      </c>
      <c r="G92" s="6">
        <v>25</v>
      </c>
      <c r="H92" s="6">
        <v>100</v>
      </c>
      <c r="M92" s="5" t="s">
        <v>113</v>
      </c>
      <c r="N92" s="6">
        <v>12.5</v>
      </c>
      <c r="O92" s="6"/>
      <c r="P92" s="6">
        <v>12.5</v>
      </c>
      <c r="Q92" s="6">
        <v>25</v>
      </c>
      <c r="R92" s="6">
        <v>25</v>
      </c>
      <c r="S92" s="6">
        <v>25</v>
      </c>
      <c r="T92" s="6">
        <f t="shared" si="5"/>
        <v>100</v>
      </c>
      <c r="U92" s="49">
        <f t="shared" si="4"/>
        <v>7.3005835385624713E-5</v>
      </c>
    </row>
    <row r="93" spans="1:21">
      <c r="A93" s="5" t="s">
        <v>305</v>
      </c>
      <c r="B93" s="6"/>
      <c r="C93" s="6">
        <v>95</v>
      </c>
      <c r="D93" s="6"/>
      <c r="E93" s="6"/>
      <c r="F93" s="6"/>
      <c r="G93" s="6"/>
      <c r="H93" s="6">
        <v>95</v>
      </c>
      <c r="M93" s="5" t="s">
        <v>305</v>
      </c>
      <c r="N93" s="6"/>
      <c r="O93" s="6">
        <v>95</v>
      </c>
      <c r="P93" s="6"/>
      <c r="Q93" s="6"/>
      <c r="R93" s="6"/>
      <c r="S93" s="6"/>
      <c r="T93" s="6">
        <f t="shared" si="5"/>
        <v>95</v>
      </c>
      <c r="U93" s="49">
        <f t="shared" si="4"/>
        <v>6.9355543616343485E-5</v>
      </c>
    </row>
    <row r="94" spans="1:21">
      <c r="A94" s="5" t="s">
        <v>391</v>
      </c>
      <c r="B94" s="6"/>
      <c r="C94" s="6"/>
      <c r="D94" s="6"/>
      <c r="E94" s="6"/>
      <c r="F94" s="6">
        <v>55</v>
      </c>
      <c r="G94" s="6"/>
      <c r="H94" s="6">
        <v>55</v>
      </c>
      <c r="M94" s="5" t="s">
        <v>391</v>
      </c>
      <c r="N94" s="6"/>
      <c r="O94" s="6"/>
      <c r="P94" s="6"/>
      <c r="Q94" s="6"/>
      <c r="R94" s="6">
        <v>55</v>
      </c>
      <c r="S94" s="6"/>
      <c r="T94" s="6">
        <f t="shared" si="5"/>
        <v>55</v>
      </c>
      <c r="U94" s="49">
        <f t="shared" si="4"/>
        <v>4.0153209462093598E-5</v>
      </c>
    </row>
    <row r="95" spans="1:21">
      <c r="A95" s="5" t="s">
        <v>321</v>
      </c>
      <c r="B95" s="6"/>
      <c r="C95" s="6"/>
      <c r="D95" s="6">
        <v>41</v>
      </c>
      <c r="E95" s="6"/>
      <c r="F95" s="6"/>
      <c r="G95" s="6"/>
      <c r="H95" s="6">
        <v>41</v>
      </c>
      <c r="M95" s="5" t="s">
        <v>321</v>
      </c>
      <c r="N95" s="6"/>
      <c r="O95" s="6"/>
      <c r="P95" s="6">
        <v>41</v>
      </c>
      <c r="Q95" s="6"/>
      <c r="R95" s="6"/>
      <c r="S95" s="6"/>
      <c r="T95" s="6">
        <f t="shared" si="5"/>
        <v>41</v>
      </c>
      <c r="U95" s="49">
        <f t="shared" si="4"/>
        <v>2.9932392508106133E-5</v>
      </c>
    </row>
    <row r="96" spans="1:21">
      <c r="A96" s="5" t="s">
        <v>147</v>
      </c>
      <c r="B96" s="6">
        <v>12.5</v>
      </c>
      <c r="C96" s="6">
        <v>12.5</v>
      </c>
      <c r="D96" s="6"/>
      <c r="E96" s="6"/>
      <c r="F96" s="6"/>
      <c r="G96" s="6"/>
      <c r="H96" s="6">
        <v>25</v>
      </c>
      <c r="M96" s="5" t="s">
        <v>147</v>
      </c>
      <c r="N96" s="6">
        <v>12.5</v>
      </c>
      <c r="O96" s="6">
        <v>12.5</v>
      </c>
      <c r="P96" s="6"/>
      <c r="Q96" s="6"/>
      <c r="R96" s="6"/>
      <c r="S96" s="6"/>
      <c r="T96" s="6">
        <f t="shared" si="5"/>
        <v>25</v>
      </c>
      <c r="U96" s="49">
        <f t="shared" si="4"/>
        <v>1.8251458846406178E-5</v>
      </c>
    </row>
    <row r="97" spans="1:21">
      <c r="A97" s="5" t="s">
        <v>389</v>
      </c>
      <c r="B97" s="6"/>
      <c r="C97" s="6"/>
      <c r="D97" s="6"/>
      <c r="E97" s="6"/>
      <c r="F97" s="6">
        <v>14</v>
      </c>
      <c r="G97" s="6"/>
      <c r="H97" s="6">
        <v>14</v>
      </c>
      <c r="M97" s="5" t="s">
        <v>389</v>
      </c>
      <c r="N97" s="6"/>
      <c r="O97" s="6"/>
      <c r="P97" s="6"/>
      <c r="Q97" s="6"/>
      <c r="R97" s="6">
        <v>14</v>
      </c>
      <c r="S97" s="6"/>
      <c r="T97" s="6">
        <f t="shared" si="5"/>
        <v>14</v>
      </c>
      <c r="U97" s="49">
        <f t="shared" si="4"/>
        <v>1.0220816953987461E-5</v>
      </c>
    </row>
    <row r="98" spans="1:21">
      <c r="A98" s="5" t="s">
        <v>398</v>
      </c>
      <c r="B98" s="6"/>
      <c r="C98" s="6"/>
      <c r="D98" s="6"/>
      <c r="E98" s="6"/>
      <c r="F98" s="6"/>
      <c r="G98" s="6">
        <v>9.66</v>
      </c>
      <c r="H98" s="6">
        <v>9.66</v>
      </c>
      <c r="M98" s="5" t="s">
        <v>398</v>
      </c>
      <c r="N98" s="6"/>
      <c r="O98" s="6"/>
      <c r="P98" s="6"/>
      <c r="Q98" s="6"/>
      <c r="R98" s="6"/>
      <c r="S98" s="6">
        <v>9.66</v>
      </c>
      <c r="T98" s="6">
        <f t="shared" si="5"/>
        <v>9.66</v>
      </c>
      <c r="U98" s="49">
        <f t="shared" si="4"/>
        <v>7.0523636982513475E-6</v>
      </c>
    </row>
    <row r="99" spans="1:21">
      <c r="A99" s="5" t="s">
        <v>460</v>
      </c>
      <c r="B99" s="6"/>
      <c r="C99" s="6"/>
      <c r="D99" s="6"/>
      <c r="E99" s="6">
        <v>0</v>
      </c>
      <c r="F99" s="6"/>
      <c r="G99" s="6"/>
      <c r="H99" s="6">
        <v>0</v>
      </c>
      <c r="M99" s="5" t="s">
        <v>460</v>
      </c>
      <c r="N99" s="6"/>
      <c r="O99" s="6"/>
      <c r="P99" s="6"/>
      <c r="Q99" s="6">
        <v>0</v>
      </c>
      <c r="R99" s="6"/>
      <c r="S99" s="6"/>
      <c r="T99" s="6">
        <f t="shared" si="5"/>
        <v>0</v>
      </c>
      <c r="U99" s="49">
        <f t="shared" ref="U99:U100" si="6">+T99/$T$100</f>
        <v>0</v>
      </c>
    </row>
    <row r="100" spans="1:21" ht="15">
      <c r="A100" s="5" t="s">
        <v>421</v>
      </c>
      <c r="B100" s="6">
        <v>195870.15</v>
      </c>
      <c r="C100" s="6">
        <v>220914</v>
      </c>
      <c r="D100" s="6">
        <v>168966.94000000003</v>
      </c>
      <c r="E100" s="6">
        <v>237973.59000000003</v>
      </c>
      <c r="F100" s="6">
        <v>192410.5</v>
      </c>
      <c r="G100" s="6">
        <v>353618.33999999997</v>
      </c>
      <c r="H100" s="6">
        <v>1369753.52</v>
      </c>
      <c r="M100" s="44" t="s">
        <v>421</v>
      </c>
      <c r="N100" s="25">
        <f>SUM(N34:N99)</f>
        <v>195870.15</v>
      </c>
      <c r="O100" s="25">
        <f t="shared" ref="O100:T100" si="7">SUM(O34:O99)</f>
        <v>220914</v>
      </c>
      <c r="P100" s="25">
        <f t="shared" si="7"/>
        <v>168966.94000000003</v>
      </c>
      <c r="Q100" s="25">
        <f t="shared" si="7"/>
        <v>237973.59000000003</v>
      </c>
      <c r="R100" s="25">
        <f t="shared" si="7"/>
        <v>192410.5</v>
      </c>
      <c r="S100" s="25">
        <f t="shared" si="7"/>
        <v>353618.33999999997</v>
      </c>
      <c r="T100" s="25">
        <f t="shared" si="7"/>
        <v>1369753.5199999998</v>
      </c>
      <c r="U100" s="51">
        <f t="shared" si="6"/>
        <v>1</v>
      </c>
    </row>
    <row r="102" spans="1:21" ht="18">
      <c r="M102" s="8" t="s">
        <v>492</v>
      </c>
    </row>
    <row r="103" spans="1:21">
      <c r="A103" s="4" t="s">
        <v>423</v>
      </c>
      <c r="B103" s="4" t="s">
        <v>434</v>
      </c>
    </row>
    <row r="104" spans="1:21" ht="45">
      <c r="A104" s="4" t="s">
        <v>414</v>
      </c>
      <c r="B104" t="s">
        <v>415</v>
      </c>
      <c r="C104" t="s">
        <v>416</v>
      </c>
      <c r="D104" t="s">
        <v>417</v>
      </c>
      <c r="E104" t="s">
        <v>418</v>
      </c>
      <c r="F104" t="s">
        <v>419</v>
      </c>
      <c r="G104" t="s">
        <v>420</v>
      </c>
      <c r="H104" t="s">
        <v>421</v>
      </c>
      <c r="M104" s="9" t="s">
        <v>455</v>
      </c>
      <c r="N104" s="9" t="s">
        <v>415</v>
      </c>
      <c r="O104" s="9" t="s">
        <v>416</v>
      </c>
      <c r="P104" s="9" t="s">
        <v>417</v>
      </c>
      <c r="Q104" s="9" t="s">
        <v>418</v>
      </c>
      <c r="R104" s="9" t="s">
        <v>419</v>
      </c>
      <c r="S104" s="9" t="s">
        <v>420</v>
      </c>
      <c r="T104" s="9" t="s">
        <v>499</v>
      </c>
      <c r="U104" s="48" t="s">
        <v>505</v>
      </c>
    </row>
    <row r="105" spans="1:21">
      <c r="A105" s="5" t="s">
        <v>473</v>
      </c>
      <c r="B105" s="6">
        <v>1934</v>
      </c>
      <c r="C105" s="6">
        <v>2194</v>
      </c>
      <c r="D105" s="6">
        <v>1534</v>
      </c>
      <c r="E105" s="6">
        <v>1922</v>
      </c>
      <c r="F105" s="6">
        <v>519</v>
      </c>
      <c r="G105" s="6">
        <v>1867</v>
      </c>
      <c r="H105" s="6">
        <v>9970</v>
      </c>
      <c r="M105" s="5" t="s">
        <v>473</v>
      </c>
      <c r="N105" s="6">
        <v>1934</v>
      </c>
      <c r="O105" s="6">
        <v>2194</v>
      </c>
      <c r="P105" s="6">
        <v>1534</v>
      </c>
      <c r="Q105" s="6">
        <v>1922</v>
      </c>
      <c r="R105" s="6">
        <v>519</v>
      </c>
      <c r="S105" s="6">
        <v>1867</v>
      </c>
      <c r="T105" s="6">
        <f>SUM(N105:S105)</f>
        <v>9970</v>
      </c>
      <c r="U105" s="49">
        <f>+T105/$T$124</f>
        <v>0.23012117714945182</v>
      </c>
    </row>
    <row r="106" spans="1:21">
      <c r="A106" s="5" t="s">
        <v>479</v>
      </c>
      <c r="B106" s="6">
        <v>266</v>
      </c>
      <c r="C106" s="6">
        <v>215</v>
      </c>
      <c r="D106" s="6">
        <v>73</v>
      </c>
      <c r="E106" s="6">
        <v>1125</v>
      </c>
      <c r="F106" s="6">
        <v>2910</v>
      </c>
      <c r="G106" s="6">
        <v>4146</v>
      </c>
      <c r="H106" s="6">
        <v>8735</v>
      </c>
      <c r="M106" s="5" t="s">
        <v>479</v>
      </c>
      <c r="N106" s="6">
        <v>266</v>
      </c>
      <c r="O106" s="6">
        <v>215</v>
      </c>
      <c r="P106" s="6">
        <v>73</v>
      </c>
      <c r="Q106" s="6">
        <v>1125</v>
      </c>
      <c r="R106" s="6">
        <v>2910</v>
      </c>
      <c r="S106" s="6">
        <v>4146</v>
      </c>
      <c r="T106" s="6">
        <f t="shared" ref="T106:T123" si="8">SUM(N106:S106)</f>
        <v>8735</v>
      </c>
      <c r="U106" s="49">
        <f t="shared" ref="U106:U124" si="9">+T106/$T$124</f>
        <v>0.20161569532602425</v>
      </c>
    </row>
    <row r="107" spans="1:21">
      <c r="A107" s="5" t="s">
        <v>476</v>
      </c>
      <c r="B107" s="6">
        <v>112</v>
      </c>
      <c r="C107" s="6">
        <v>108</v>
      </c>
      <c r="D107" s="6">
        <v>31</v>
      </c>
      <c r="E107" s="6">
        <v>295</v>
      </c>
      <c r="F107" s="6">
        <v>2966</v>
      </c>
      <c r="G107" s="6">
        <v>3224</v>
      </c>
      <c r="H107" s="6">
        <v>6736</v>
      </c>
      <c r="M107" s="5" t="s">
        <v>476</v>
      </c>
      <c r="N107" s="6">
        <v>112</v>
      </c>
      <c r="O107" s="6">
        <v>108</v>
      </c>
      <c r="P107" s="6">
        <v>31</v>
      </c>
      <c r="Q107" s="6">
        <v>295</v>
      </c>
      <c r="R107" s="6">
        <v>2966</v>
      </c>
      <c r="S107" s="6">
        <v>3224</v>
      </c>
      <c r="T107" s="6">
        <f t="shared" si="8"/>
        <v>6736</v>
      </c>
      <c r="U107" s="49">
        <f t="shared" si="9"/>
        <v>0.15547605308713214</v>
      </c>
    </row>
    <row r="108" spans="1:21">
      <c r="A108" s="5" t="s">
        <v>484</v>
      </c>
      <c r="B108" s="6">
        <v>682</v>
      </c>
      <c r="C108" s="6">
        <v>900</v>
      </c>
      <c r="D108" s="6">
        <v>890</v>
      </c>
      <c r="E108" s="6">
        <v>941</v>
      </c>
      <c r="F108" s="6">
        <v>562</v>
      </c>
      <c r="G108" s="6">
        <v>1132</v>
      </c>
      <c r="H108" s="6">
        <v>5107</v>
      </c>
      <c r="M108" s="5" t="s">
        <v>484</v>
      </c>
      <c r="N108" s="6">
        <v>682</v>
      </c>
      <c r="O108" s="6">
        <v>900</v>
      </c>
      <c r="P108" s="6">
        <v>890</v>
      </c>
      <c r="Q108" s="6">
        <v>941</v>
      </c>
      <c r="R108" s="6">
        <v>562</v>
      </c>
      <c r="S108" s="6">
        <v>1132</v>
      </c>
      <c r="T108" s="6">
        <f t="shared" si="8"/>
        <v>5107</v>
      </c>
      <c r="U108" s="49">
        <f t="shared" si="9"/>
        <v>0.11787651471436815</v>
      </c>
    </row>
    <row r="109" spans="1:21">
      <c r="A109" s="5" t="s">
        <v>485</v>
      </c>
      <c r="B109" s="6">
        <v>504</v>
      </c>
      <c r="C109" s="6">
        <v>514</v>
      </c>
      <c r="D109" s="6">
        <v>387</v>
      </c>
      <c r="E109" s="6">
        <v>560</v>
      </c>
      <c r="F109" s="6">
        <v>973</v>
      </c>
      <c r="G109" s="6">
        <v>1511</v>
      </c>
      <c r="H109" s="6">
        <v>4449</v>
      </c>
      <c r="M109" s="5" t="s">
        <v>485</v>
      </c>
      <c r="N109" s="6">
        <v>504</v>
      </c>
      <c r="O109" s="6">
        <v>514</v>
      </c>
      <c r="P109" s="6">
        <v>387</v>
      </c>
      <c r="Q109" s="6">
        <v>560</v>
      </c>
      <c r="R109" s="6">
        <v>973</v>
      </c>
      <c r="S109" s="6">
        <v>1511</v>
      </c>
      <c r="T109" s="6">
        <f t="shared" si="8"/>
        <v>4449</v>
      </c>
      <c r="U109" s="49">
        <f t="shared" si="9"/>
        <v>0.10268897864974033</v>
      </c>
    </row>
    <row r="110" spans="1:21">
      <c r="A110" s="5" t="s">
        <v>488</v>
      </c>
      <c r="B110" s="6">
        <v>455</v>
      </c>
      <c r="C110" s="6">
        <v>373</v>
      </c>
      <c r="D110" s="6">
        <v>320</v>
      </c>
      <c r="E110" s="6">
        <v>461</v>
      </c>
      <c r="F110" s="6">
        <v>1228</v>
      </c>
      <c r="G110" s="6">
        <v>935</v>
      </c>
      <c r="H110" s="6">
        <v>3772</v>
      </c>
      <c r="M110" s="5" t="s">
        <v>488</v>
      </c>
      <c r="N110" s="6">
        <v>455</v>
      </c>
      <c r="O110" s="6">
        <v>373</v>
      </c>
      <c r="P110" s="6">
        <v>320</v>
      </c>
      <c r="Q110" s="6">
        <v>461</v>
      </c>
      <c r="R110" s="6">
        <v>1228</v>
      </c>
      <c r="S110" s="6">
        <v>935</v>
      </c>
      <c r="T110" s="6">
        <f t="shared" si="8"/>
        <v>3772</v>
      </c>
      <c r="U110" s="49">
        <f t="shared" si="9"/>
        <v>8.7062896710905946E-2</v>
      </c>
    </row>
    <row r="111" spans="1:21">
      <c r="A111" s="5" t="s">
        <v>489</v>
      </c>
      <c r="B111" s="6">
        <v>384</v>
      </c>
      <c r="C111" s="6">
        <v>369</v>
      </c>
      <c r="D111" s="6">
        <v>159</v>
      </c>
      <c r="E111" s="6">
        <v>323</v>
      </c>
      <c r="F111" s="6">
        <v>569</v>
      </c>
      <c r="G111" s="6">
        <v>417</v>
      </c>
      <c r="H111" s="6">
        <v>2221</v>
      </c>
      <c r="M111" s="5" t="s">
        <v>489</v>
      </c>
      <c r="N111" s="6">
        <v>384</v>
      </c>
      <c r="O111" s="6">
        <v>369</v>
      </c>
      <c r="P111" s="6">
        <v>159</v>
      </c>
      <c r="Q111" s="6">
        <v>323</v>
      </c>
      <c r="R111" s="6">
        <v>569</v>
      </c>
      <c r="S111" s="6">
        <v>417</v>
      </c>
      <c r="T111" s="6">
        <f t="shared" si="8"/>
        <v>2221</v>
      </c>
      <c r="U111" s="49">
        <f t="shared" si="9"/>
        <v>5.1263704558568955E-2</v>
      </c>
    </row>
    <row r="112" spans="1:21">
      <c r="A112" s="5" t="s">
        <v>483</v>
      </c>
      <c r="B112" s="6">
        <v>73</v>
      </c>
      <c r="C112" s="6">
        <v>70</v>
      </c>
      <c r="D112" s="6">
        <v>101</v>
      </c>
      <c r="E112" s="6">
        <v>80</v>
      </c>
      <c r="F112" s="6">
        <v>122</v>
      </c>
      <c r="G112" s="6">
        <v>91</v>
      </c>
      <c r="H112" s="6">
        <v>537</v>
      </c>
      <c r="M112" s="5" t="s">
        <v>483</v>
      </c>
      <c r="N112" s="6">
        <v>73</v>
      </c>
      <c r="O112" s="6">
        <v>70</v>
      </c>
      <c r="P112" s="6">
        <v>101</v>
      </c>
      <c r="Q112" s="6">
        <v>80</v>
      </c>
      <c r="R112" s="6">
        <v>122</v>
      </c>
      <c r="S112" s="6">
        <v>91</v>
      </c>
      <c r="T112" s="6">
        <f t="shared" si="8"/>
        <v>537</v>
      </c>
      <c r="U112" s="49">
        <f t="shared" si="9"/>
        <v>1.2394691286785921E-2</v>
      </c>
    </row>
    <row r="113" spans="1:21">
      <c r="A113" s="5" t="s">
        <v>482</v>
      </c>
      <c r="B113" s="6">
        <v>98</v>
      </c>
      <c r="C113" s="6">
        <v>90</v>
      </c>
      <c r="D113" s="6">
        <v>98</v>
      </c>
      <c r="E113" s="6">
        <v>64</v>
      </c>
      <c r="F113" s="6">
        <v>108</v>
      </c>
      <c r="G113" s="6">
        <v>58</v>
      </c>
      <c r="H113" s="6">
        <v>516</v>
      </c>
      <c r="M113" s="5" t="s">
        <v>482</v>
      </c>
      <c r="N113" s="6">
        <v>98</v>
      </c>
      <c r="O113" s="6">
        <v>90</v>
      </c>
      <c r="P113" s="6">
        <v>98</v>
      </c>
      <c r="Q113" s="6">
        <v>64</v>
      </c>
      <c r="R113" s="6">
        <v>108</v>
      </c>
      <c r="S113" s="6">
        <v>58</v>
      </c>
      <c r="T113" s="6">
        <f t="shared" si="8"/>
        <v>516</v>
      </c>
      <c r="U113" s="49">
        <f t="shared" si="9"/>
        <v>1.190998268897865E-2</v>
      </c>
    </row>
    <row r="114" spans="1:21">
      <c r="A114" s="5" t="s">
        <v>481</v>
      </c>
      <c r="B114" s="6">
        <v>99</v>
      </c>
      <c r="C114" s="6">
        <v>100</v>
      </c>
      <c r="D114" s="6">
        <v>69</v>
      </c>
      <c r="E114" s="6">
        <v>74</v>
      </c>
      <c r="F114" s="6">
        <v>47</v>
      </c>
      <c r="G114" s="6">
        <v>93</v>
      </c>
      <c r="H114" s="6">
        <v>482</v>
      </c>
      <c r="M114" s="5" t="s">
        <v>481</v>
      </c>
      <c r="N114" s="6">
        <v>99</v>
      </c>
      <c r="O114" s="6">
        <v>100</v>
      </c>
      <c r="P114" s="6">
        <v>69</v>
      </c>
      <c r="Q114" s="6">
        <v>74</v>
      </c>
      <c r="R114" s="6">
        <v>47</v>
      </c>
      <c r="S114" s="6">
        <v>93</v>
      </c>
      <c r="T114" s="6">
        <f t="shared" si="8"/>
        <v>482</v>
      </c>
      <c r="U114" s="49">
        <f t="shared" si="9"/>
        <v>1.1125216387766878E-2</v>
      </c>
    </row>
    <row r="115" spans="1:21">
      <c r="A115" s="5" t="s">
        <v>475</v>
      </c>
      <c r="B115" s="6">
        <v>111</v>
      </c>
      <c r="C115" s="6">
        <v>103</v>
      </c>
      <c r="D115" s="6"/>
      <c r="E115" s="6">
        <v>83</v>
      </c>
      <c r="F115" s="6"/>
      <c r="G115" s="6"/>
      <c r="H115" s="6">
        <v>297</v>
      </c>
      <c r="M115" s="5" t="s">
        <v>475</v>
      </c>
      <c r="N115" s="6">
        <v>111</v>
      </c>
      <c r="O115" s="6">
        <v>103</v>
      </c>
      <c r="P115" s="6"/>
      <c r="Q115" s="6">
        <v>83</v>
      </c>
      <c r="R115" s="6"/>
      <c r="S115" s="6"/>
      <c r="T115" s="6">
        <f t="shared" si="8"/>
        <v>297</v>
      </c>
      <c r="U115" s="49">
        <f t="shared" si="9"/>
        <v>6.8551644547028279E-3</v>
      </c>
    </row>
    <row r="116" spans="1:21">
      <c r="A116" s="5" t="s">
        <v>490</v>
      </c>
      <c r="B116" s="6"/>
      <c r="C116" s="6"/>
      <c r="D116" s="6"/>
      <c r="E116" s="6"/>
      <c r="F116" s="6">
        <v>132</v>
      </c>
      <c r="G116" s="6">
        <v>140</v>
      </c>
      <c r="H116" s="6">
        <v>272</v>
      </c>
      <c r="M116" s="5" t="s">
        <v>490</v>
      </c>
      <c r="N116" s="6"/>
      <c r="O116" s="6"/>
      <c r="P116" s="6"/>
      <c r="Q116" s="6"/>
      <c r="R116" s="6">
        <v>132</v>
      </c>
      <c r="S116" s="6">
        <v>140</v>
      </c>
      <c r="T116" s="6">
        <f t="shared" si="8"/>
        <v>272</v>
      </c>
      <c r="U116" s="49">
        <f t="shared" si="9"/>
        <v>6.2781304096941716E-3</v>
      </c>
    </row>
    <row r="117" spans="1:21">
      <c r="A117" s="5" t="s">
        <v>487</v>
      </c>
      <c r="B117" s="6"/>
      <c r="C117" s="6"/>
      <c r="D117" s="6"/>
      <c r="E117" s="6"/>
      <c r="F117" s="6"/>
      <c r="G117" s="6">
        <v>120</v>
      </c>
      <c r="H117" s="6">
        <v>120</v>
      </c>
      <c r="M117" s="5" t="s">
        <v>487</v>
      </c>
      <c r="N117" s="6"/>
      <c r="O117" s="6"/>
      <c r="P117" s="6"/>
      <c r="Q117" s="6"/>
      <c r="R117" s="6"/>
      <c r="S117" s="6">
        <v>120</v>
      </c>
      <c r="T117" s="6">
        <f t="shared" si="8"/>
        <v>120</v>
      </c>
      <c r="U117" s="49">
        <f t="shared" si="9"/>
        <v>2.7697634160415464E-3</v>
      </c>
    </row>
    <row r="118" spans="1:21">
      <c r="A118" s="5" t="s">
        <v>478</v>
      </c>
      <c r="B118" s="6"/>
      <c r="C118" s="6">
        <v>10</v>
      </c>
      <c r="D118" s="6">
        <v>4</v>
      </c>
      <c r="E118" s="6"/>
      <c r="F118" s="6">
        <v>5</v>
      </c>
      <c r="G118" s="6">
        <v>8</v>
      </c>
      <c r="H118" s="6">
        <v>27</v>
      </c>
      <c r="M118" s="5" t="s">
        <v>478</v>
      </c>
      <c r="N118" s="6"/>
      <c r="O118" s="6">
        <v>10</v>
      </c>
      <c r="P118" s="6">
        <v>4</v>
      </c>
      <c r="Q118" s="6"/>
      <c r="R118" s="6">
        <v>5</v>
      </c>
      <c r="S118" s="6">
        <v>8</v>
      </c>
      <c r="T118" s="6">
        <f t="shared" si="8"/>
        <v>27</v>
      </c>
      <c r="U118" s="49">
        <f t="shared" si="9"/>
        <v>6.2319676860934795E-4</v>
      </c>
    </row>
    <row r="119" spans="1:21">
      <c r="A119" s="5" t="s">
        <v>486</v>
      </c>
      <c r="B119" s="6"/>
      <c r="C119" s="6">
        <v>8</v>
      </c>
      <c r="D119" s="6"/>
      <c r="E119" s="6"/>
      <c r="F119" s="6">
        <v>12</v>
      </c>
      <c r="G119" s="6">
        <v>6</v>
      </c>
      <c r="H119" s="6">
        <v>26</v>
      </c>
      <c r="M119" s="5" t="s">
        <v>486</v>
      </c>
      <c r="N119" s="6"/>
      <c r="O119" s="6">
        <v>8</v>
      </c>
      <c r="P119" s="6"/>
      <c r="Q119" s="6"/>
      <c r="R119" s="6">
        <v>12</v>
      </c>
      <c r="S119" s="6">
        <v>6</v>
      </c>
      <c r="T119" s="6">
        <f t="shared" si="8"/>
        <v>26</v>
      </c>
      <c r="U119" s="49">
        <f t="shared" si="9"/>
        <v>6.0011540680900176E-4</v>
      </c>
    </row>
    <row r="120" spans="1:21">
      <c r="A120" s="5" t="s">
        <v>480</v>
      </c>
      <c r="B120" s="6"/>
      <c r="C120" s="6">
        <v>11</v>
      </c>
      <c r="D120" s="6">
        <v>2</v>
      </c>
      <c r="E120" s="6"/>
      <c r="F120" s="6">
        <v>4</v>
      </c>
      <c r="G120" s="6">
        <v>3</v>
      </c>
      <c r="H120" s="6">
        <v>20</v>
      </c>
      <c r="M120" s="5" t="s">
        <v>480</v>
      </c>
      <c r="N120" s="6"/>
      <c r="O120" s="6">
        <v>11</v>
      </c>
      <c r="P120" s="6">
        <v>2</v>
      </c>
      <c r="Q120" s="6"/>
      <c r="R120" s="6">
        <v>4</v>
      </c>
      <c r="S120" s="6">
        <v>3</v>
      </c>
      <c r="T120" s="6">
        <f t="shared" si="8"/>
        <v>20</v>
      </c>
      <c r="U120" s="49">
        <f t="shared" si="9"/>
        <v>4.6162723600692439E-4</v>
      </c>
    </row>
    <row r="121" spans="1:21">
      <c r="A121" s="5" t="s">
        <v>506</v>
      </c>
      <c r="B121" s="6"/>
      <c r="C121" s="6"/>
      <c r="D121" s="6"/>
      <c r="E121" s="6"/>
      <c r="F121" s="6">
        <v>12</v>
      </c>
      <c r="G121" s="6">
        <v>8</v>
      </c>
      <c r="H121" s="6">
        <v>20</v>
      </c>
      <c r="M121" s="5" t="s">
        <v>506</v>
      </c>
      <c r="N121" s="6"/>
      <c r="O121" s="6"/>
      <c r="P121" s="6"/>
      <c r="Q121" s="6"/>
      <c r="R121" s="6">
        <v>12</v>
      </c>
      <c r="S121" s="6">
        <v>8</v>
      </c>
      <c r="T121" s="6">
        <f t="shared" si="8"/>
        <v>20</v>
      </c>
      <c r="U121" s="49">
        <f t="shared" si="9"/>
        <v>4.6162723600692439E-4</v>
      </c>
    </row>
    <row r="122" spans="1:21">
      <c r="A122" s="5" t="s">
        <v>474</v>
      </c>
      <c r="B122" s="6">
        <v>7</v>
      </c>
      <c r="C122" s="6">
        <v>0</v>
      </c>
      <c r="D122" s="6"/>
      <c r="E122" s="6"/>
      <c r="F122" s="6"/>
      <c r="G122" s="6">
        <v>3</v>
      </c>
      <c r="H122" s="6">
        <v>10</v>
      </c>
      <c r="M122" s="5" t="s">
        <v>474</v>
      </c>
      <c r="N122" s="6">
        <v>7</v>
      </c>
      <c r="O122" s="6">
        <v>0</v>
      </c>
      <c r="P122" s="6"/>
      <c r="Q122" s="6"/>
      <c r="R122" s="6"/>
      <c r="S122" s="6">
        <v>3</v>
      </c>
      <c r="T122" s="6">
        <f t="shared" si="8"/>
        <v>10</v>
      </c>
      <c r="U122" s="49">
        <f t="shared" si="9"/>
        <v>2.3081361800346219E-4</v>
      </c>
    </row>
    <row r="123" spans="1:21">
      <c r="A123" s="5" t="s">
        <v>477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8</v>
      </c>
      <c r="M123" s="5" t="s">
        <v>477</v>
      </c>
      <c r="N123" s="6"/>
      <c r="O123" s="6"/>
      <c r="P123" s="6">
        <v>1</v>
      </c>
      <c r="Q123" s="6"/>
      <c r="R123" s="6">
        <v>5</v>
      </c>
      <c r="S123" s="6">
        <v>2</v>
      </c>
      <c r="T123" s="6">
        <f t="shared" si="8"/>
        <v>8</v>
      </c>
      <c r="U123" s="49">
        <f t="shared" si="9"/>
        <v>1.8465089440276977E-4</v>
      </c>
    </row>
    <row r="124" spans="1:21" ht="15">
      <c r="A124" s="5" t="s">
        <v>421</v>
      </c>
      <c r="B124" s="6">
        <v>4725</v>
      </c>
      <c r="C124" s="6">
        <v>5065</v>
      </c>
      <c r="D124" s="6">
        <v>3669</v>
      </c>
      <c r="E124" s="6">
        <v>5928</v>
      </c>
      <c r="F124" s="6">
        <v>10174</v>
      </c>
      <c r="G124" s="6">
        <v>13764</v>
      </c>
      <c r="H124" s="6">
        <v>43325</v>
      </c>
      <c r="M124" s="44" t="s">
        <v>421</v>
      </c>
      <c r="N124" s="44">
        <f t="shared" ref="N124:S124" si="10">SUM(N105:N123)</f>
        <v>4725</v>
      </c>
      <c r="O124" s="44">
        <f t="shared" si="10"/>
        <v>5065</v>
      </c>
      <c r="P124" s="44">
        <f t="shared" si="10"/>
        <v>3669</v>
      </c>
      <c r="Q124" s="44">
        <f t="shared" si="10"/>
        <v>5928</v>
      </c>
      <c r="R124" s="44">
        <f t="shared" si="10"/>
        <v>10174</v>
      </c>
      <c r="S124" s="44">
        <f t="shared" si="10"/>
        <v>13764</v>
      </c>
      <c r="T124" s="44">
        <f>SUM(T105:T123)</f>
        <v>43325</v>
      </c>
      <c r="U124" s="51">
        <f t="shared" si="9"/>
        <v>1</v>
      </c>
    </row>
    <row r="125" spans="1:21">
      <c r="A125" s="5"/>
      <c r="B125" s="6"/>
      <c r="C125" s="6"/>
      <c r="D125" s="6"/>
      <c r="E125" s="6"/>
      <c r="F125" s="6"/>
      <c r="G125" s="6"/>
      <c r="H125" s="6"/>
    </row>
    <row r="126" spans="1:21" ht="18">
      <c r="M126" s="8" t="s">
        <v>493</v>
      </c>
      <c r="N126" s="8"/>
      <c r="O126" s="8"/>
      <c r="P126" s="8"/>
      <c r="Q126" s="8"/>
      <c r="R126" s="8"/>
      <c r="S126" s="8"/>
      <c r="T126" s="8"/>
    </row>
    <row r="127" spans="1:21">
      <c r="A127" s="4" t="s">
        <v>423</v>
      </c>
      <c r="B127" s="4" t="s">
        <v>434</v>
      </c>
    </row>
    <row r="128" spans="1:21" ht="45">
      <c r="A128" s="4" t="s">
        <v>414</v>
      </c>
      <c r="B128" t="s">
        <v>415</v>
      </c>
      <c r="C128" t="s">
        <v>416</v>
      </c>
      <c r="D128" t="s">
        <v>417</v>
      </c>
      <c r="E128" t="s">
        <v>418</v>
      </c>
      <c r="F128" t="s">
        <v>419</v>
      </c>
      <c r="G128" t="s">
        <v>420</v>
      </c>
      <c r="H128" t="s">
        <v>421</v>
      </c>
      <c r="M128" s="9" t="s">
        <v>3</v>
      </c>
      <c r="N128" s="9" t="s">
        <v>415</v>
      </c>
      <c r="O128" s="9" t="s">
        <v>416</v>
      </c>
      <c r="P128" s="9" t="s">
        <v>417</v>
      </c>
      <c r="Q128" s="9" t="s">
        <v>418</v>
      </c>
      <c r="R128" s="9" t="s">
        <v>419</v>
      </c>
      <c r="S128" s="9" t="s">
        <v>420</v>
      </c>
      <c r="T128" s="9" t="s">
        <v>499</v>
      </c>
      <c r="U128" s="48" t="s">
        <v>505</v>
      </c>
    </row>
    <row r="129" spans="1:21">
      <c r="A129" s="5" t="s">
        <v>469</v>
      </c>
      <c r="B129" s="6">
        <v>112</v>
      </c>
      <c r="C129" s="6">
        <v>108</v>
      </c>
      <c r="D129" s="6">
        <v>31</v>
      </c>
      <c r="E129" s="6">
        <v>295</v>
      </c>
      <c r="F129" s="6">
        <v>2966</v>
      </c>
      <c r="G129" s="6">
        <v>3224</v>
      </c>
      <c r="H129" s="6">
        <v>6736</v>
      </c>
      <c r="M129" s="5" t="s">
        <v>185</v>
      </c>
      <c r="N129" s="10">
        <v>112</v>
      </c>
      <c r="O129" s="10">
        <v>108</v>
      </c>
      <c r="P129" s="10">
        <v>31</v>
      </c>
      <c r="Q129" s="10">
        <v>295</v>
      </c>
      <c r="R129" s="10">
        <v>2966</v>
      </c>
      <c r="S129" s="10">
        <v>3224</v>
      </c>
      <c r="T129" s="10">
        <f>SUM(N129:S129)</f>
        <v>6736</v>
      </c>
      <c r="U129" s="49">
        <f>+T129/$T$195</f>
        <v>0.15547605308713214</v>
      </c>
    </row>
    <row r="130" spans="1:21">
      <c r="A130" s="5" t="s">
        <v>456</v>
      </c>
      <c r="B130" s="6">
        <v>1195</v>
      </c>
      <c r="C130" s="6">
        <v>1512</v>
      </c>
      <c r="D130" s="6">
        <v>814</v>
      </c>
      <c r="E130" s="6">
        <v>1220</v>
      </c>
      <c r="F130" s="6"/>
      <c r="G130" s="6">
        <v>1108</v>
      </c>
      <c r="H130" s="6">
        <v>5849</v>
      </c>
      <c r="M130" s="5" t="s">
        <v>40</v>
      </c>
      <c r="N130" s="10">
        <v>1195</v>
      </c>
      <c r="O130" s="10">
        <v>1512</v>
      </c>
      <c r="P130" s="10">
        <v>814</v>
      </c>
      <c r="Q130" s="10">
        <v>1220</v>
      </c>
      <c r="R130" s="10"/>
      <c r="S130" s="10">
        <v>1108</v>
      </c>
      <c r="T130" s="10">
        <f t="shared" ref="T130:T193" si="11">SUM(N130:S130)</f>
        <v>5849</v>
      </c>
      <c r="U130" s="49">
        <f t="shared" ref="U130:U193" si="12">+T130/$T$195</f>
        <v>0.13500288517022505</v>
      </c>
    </row>
    <row r="131" spans="1:21">
      <c r="A131" s="5" t="s">
        <v>338</v>
      </c>
      <c r="B131" s="6"/>
      <c r="C131" s="6"/>
      <c r="D131" s="6"/>
      <c r="E131" s="6">
        <v>485</v>
      </c>
      <c r="F131" s="6">
        <v>1363</v>
      </c>
      <c r="G131" s="6">
        <v>1823</v>
      </c>
      <c r="H131" s="6">
        <v>3671</v>
      </c>
      <c r="M131" s="5" t="s">
        <v>338</v>
      </c>
      <c r="N131" s="10"/>
      <c r="O131" s="10"/>
      <c r="P131" s="10"/>
      <c r="Q131" s="10">
        <v>485</v>
      </c>
      <c r="R131" s="10">
        <v>1363</v>
      </c>
      <c r="S131" s="10">
        <v>1823</v>
      </c>
      <c r="T131" s="10">
        <f t="shared" si="11"/>
        <v>3671</v>
      </c>
      <c r="U131" s="49">
        <f t="shared" si="12"/>
        <v>8.473167916907097E-2</v>
      </c>
    </row>
    <row r="132" spans="1:21">
      <c r="A132" s="5" t="s">
        <v>68</v>
      </c>
      <c r="B132" s="6">
        <v>529</v>
      </c>
      <c r="C132" s="6">
        <v>491</v>
      </c>
      <c r="D132" s="6">
        <v>517</v>
      </c>
      <c r="E132" s="6">
        <v>505</v>
      </c>
      <c r="F132" s="6">
        <v>512</v>
      </c>
      <c r="G132" s="6">
        <v>542</v>
      </c>
      <c r="H132" s="6">
        <v>3096</v>
      </c>
      <c r="M132" s="5" t="s">
        <v>68</v>
      </c>
      <c r="N132" s="10">
        <v>529</v>
      </c>
      <c r="O132" s="10">
        <v>491</v>
      </c>
      <c r="P132" s="10">
        <v>517</v>
      </c>
      <c r="Q132" s="10">
        <v>505</v>
      </c>
      <c r="R132" s="10">
        <v>512</v>
      </c>
      <c r="S132" s="10">
        <v>542</v>
      </c>
      <c r="T132" s="10">
        <f t="shared" si="11"/>
        <v>3096</v>
      </c>
      <c r="U132" s="49">
        <f t="shared" si="12"/>
        <v>7.1459896133871895E-2</v>
      </c>
    </row>
    <row r="133" spans="1:21">
      <c r="A133" s="5" t="s">
        <v>34</v>
      </c>
      <c r="B133" s="6">
        <v>470</v>
      </c>
      <c r="C133" s="6">
        <v>456</v>
      </c>
      <c r="D133" s="6">
        <v>453</v>
      </c>
      <c r="E133" s="6">
        <v>434</v>
      </c>
      <c r="F133" s="6">
        <v>343</v>
      </c>
      <c r="G133" s="6">
        <v>514</v>
      </c>
      <c r="H133" s="6">
        <v>2670</v>
      </c>
      <c r="M133" s="5" t="s">
        <v>34</v>
      </c>
      <c r="N133" s="10">
        <v>470</v>
      </c>
      <c r="O133" s="10">
        <v>456</v>
      </c>
      <c r="P133" s="10">
        <v>453</v>
      </c>
      <c r="Q133" s="10">
        <v>434</v>
      </c>
      <c r="R133" s="10">
        <v>343</v>
      </c>
      <c r="S133" s="10">
        <v>514</v>
      </c>
      <c r="T133" s="10">
        <f t="shared" si="11"/>
        <v>2670</v>
      </c>
      <c r="U133" s="49">
        <f t="shared" si="12"/>
        <v>6.1627236006924407E-2</v>
      </c>
    </row>
    <row r="134" spans="1:21">
      <c r="A134" s="5" t="s">
        <v>169</v>
      </c>
      <c r="B134" s="6">
        <v>336</v>
      </c>
      <c r="C134" s="6">
        <v>192</v>
      </c>
      <c r="D134" s="6">
        <v>207</v>
      </c>
      <c r="E134" s="6">
        <v>242</v>
      </c>
      <c r="F134" s="6">
        <v>509</v>
      </c>
      <c r="G134" s="6">
        <v>571</v>
      </c>
      <c r="H134" s="6">
        <v>2057</v>
      </c>
      <c r="M134" s="5" t="s">
        <v>169</v>
      </c>
      <c r="N134" s="10">
        <v>336</v>
      </c>
      <c r="O134" s="10">
        <v>192</v>
      </c>
      <c r="P134" s="10">
        <v>207</v>
      </c>
      <c r="Q134" s="10">
        <v>242</v>
      </c>
      <c r="R134" s="10">
        <v>509</v>
      </c>
      <c r="S134" s="10">
        <v>571</v>
      </c>
      <c r="T134" s="10">
        <f t="shared" si="11"/>
        <v>2057</v>
      </c>
      <c r="U134" s="49">
        <f t="shared" si="12"/>
        <v>4.7478361223312178E-2</v>
      </c>
    </row>
    <row r="135" spans="1:21">
      <c r="A135" s="5" t="s">
        <v>471</v>
      </c>
      <c r="B135" s="6">
        <v>145</v>
      </c>
      <c r="C135" s="6">
        <v>380</v>
      </c>
      <c r="D135" s="6">
        <v>371</v>
      </c>
      <c r="E135" s="6">
        <v>432</v>
      </c>
      <c r="F135" s="6">
        <v>150</v>
      </c>
      <c r="G135" s="6">
        <v>554</v>
      </c>
      <c r="H135" s="6">
        <v>2032</v>
      </c>
      <c r="M135" s="5" t="s">
        <v>53</v>
      </c>
      <c r="N135" s="10">
        <v>145</v>
      </c>
      <c r="O135" s="10">
        <v>380</v>
      </c>
      <c r="P135" s="10">
        <v>371</v>
      </c>
      <c r="Q135" s="10">
        <v>432</v>
      </c>
      <c r="R135" s="10">
        <v>150</v>
      </c>
      <c r="S135" s="10">
        <v>554</v>
      </c>
      <c r="T135" s="10">
        <f t="shared" si="11"/>
        <v>2032</v>
      </c>
      <c r="U135" s="49">
        <f t="shared" si="12"/>
        <v>4.6901327178303517E-2</v>
      </c>
    </row>
    <row r="136" spans="1:21">
      <c r="A136" s="5" t="s">
        <v>467</v>
      </c>
      <c r="B136" s="6">
        <v>211</v>
      </c>
      <c r="C136" s="6">
        <v>165</v>
      </c>
      <c r="D136" s="6">
        <v>4</v>
      </c>
      <c r="E136" s="6">
        <v>238</v>
      </c>
      <c r="F136" s="6">
        <v>395</v>
      </c>
      <c r="G136" s="6">
        <v>572</v>
      </c>
      <c r="H136" s="6">
        <v>1585</v>
      </c>
      <c r="M136" s="5" t="s">
        <v>19</v>
      </c>
      <c r="N136" s="10">
        <v>211</v>
      </c>
      <c r="O136" s="10">
        <v>165</v>
      </c>
      <c r="P136" s="10">
        <v>4</v>
      </c>
      <c r="Q136" s="10">
        <v>238</v>
      </c>
      <c r="R136" s="10">
        <v>395</v>
      </c>
      <c r="S136" s="10">
        <v>572</v>
      </c>
      <c r="T136" s="10">
        <f t="shared" si="11"/>
        <v>1585</v>
      </c>
      <c r="U136" s="49">
        <f t="shared" si="12"/>
        <v>3.6583958453548761E-2</v>
      </c>
    </row>
    <row r="137" spans="1:21">
      <c r="A137" s="5" t="s">
        <v>201</v>
      </c>
      <c r="B137" s="6">
        <v>25</v>
      </c>
      <c r="C137" s="6">
        <v>18</v>
      </c>
      <c r="D137" s="6">
        <v>40</v>
      </c>
      <c r="E137" s="6">
        <v>106</v>
      </c>
      <c r="F137" s="6">
        <v>532</v>
      </c>
      <c r="G137" s="6">
        <v>617</v>
      </c>
      <c r="H137" s="6">
        <v>1338</v>
      </c>
      <c r="M137" s="5" t="s">
        <v>201</v>
      </c>
      <c r="N137" s="10">
        <v>25</v>
      </c>
      <c r="O137" s="10">
        <v>18</v>
      </c>
      <c r="P137" s="10">
        <v>40</v>
      </c>
      <c r="Q137" s="10">
        <v>106</v>
      </c>
      <c r="R137" s="10">
        <v>532</v>
      </c>
      <c r="S137" s="10">
        <v>617</v>
      </c>
      <c r="T137" s="10">
        <f t="shared" si="11"/>
        <v>1338</v>
      </c>
      <c r="U137" s="49">
        <f t="shared" si="12"/>
        <v>3.0882862088863244E-2</v>
      </c>
    </row>
    <row r="138" spans="1:21">
      <c r="A138" s="5" t="s">
        <v>78</v>
      </c>
      <c r="B138" s="6">
        <v>117</v>
      </c>
      <c r="C138" s="6">
        <v>107</v>
      </c>
      <c r="D138" s="6">
        <v>81</v>
      </c>
      <c r="E138" s="6">
        <v>144</v>
      </c>
      <c r="F138" s="6">
        <v>335</v>
      </c>
      <c r="G138" s="6">
        <v>539</v>
      </c>
      <c r="H138" s="6">
        <v>1323</v>
      </c>
      <c r="M138" s="5" t="s">
        <v>78</v>
      </c>
      <c r="N138" s="10">
        <v>117</v>
      </c>
      <c r="O138" s="10">
        <v>107</v>
      </c>
      <c r="P138" s="10">
        <v>81</v>
      </c>
      <c r="Q138" s="10">
        <v>144</v>
      </c>
      <c r="R138" s="10">
        <v>335</v>
      </c>
      <c r="S138" s="10">
        <v>539</v>
      </c>
      <c r="T138" s="10">
        <f t="shared" si="11"/>
        <v>1323</v>
      </c>
      <c r="U138" s="49">
        <f t="shared" si="12"/>
        <v>3.0536641661858051E-2</v>
      </c>
    </row>
    <row r="139" spans="1:21">
      <c r="A139" s="5" t="s">
        <v>458</v>
      </c>
      <c r="B139" s="6">
        <v>166</v>
      </c>
      <c r="C139" s="6">
        <v>72</v>
      </c>
      <c r="D139" s="6">
        <v>40</v>
      </c>
      <c r="E139" s="6">
        <v>172</v>
      </c>
      <c r="F139" s="6">
        <v>404</v>
      </c>
      <c r="G139" s="6">
        <v>354</v>
      </c>
      <c r="H139" s="6">
        <v>1208</v>
      </c>
      <c r="M139" s="5" t="s">
        <v>120</v>
      </c>
      <c r="N139" s="10">
        <v>166</v>
      </c>
      <c r="O139" s="10">
        <v>72</v>
      </c>
      <c r="P139" s="10">
        <v>40</v>
      </c>
      <c r="Q139" s="10">
        <v>172</v>
      </c>
      <c r="R139" s="10">
        <v>404</v>
      </c>
      <c r="S139" s="10">
        <v>354</v>
      </c>
      <c r="T139" s="10">
        <f t="shared" si="11"/>
        <v>1208</v>
      </c>
      <c r="U139" s="49">
        <f t="shared" si="12"/>
        <v>2.7882285054818233E-2</v>
      </c>
    </row>
    <row r="140" spans="1:21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/>
      <c r="G140" s="6">
        <v>217</v>
      </c>
      <c r="H140" s="6">
        <v>1018</v>
      </c>
      <c r="M140" s="5" t="s">
        <v>58</v>
      </c>
      <c r="N140" s="10">
        <v>210</v>
      </c>
      <c r="O140" s="10">
        <v>191</v>
      </c>
      <c r="P140" s="10">
        <v>203</v>
      </c>
      <c r="Q140" s="10">
        <v>197</v>
      </c>
      <c r="R140" s="10"/>
      <c r="S140" s="10">
        <v>217</v>
      </c>
      <c r="T140" s="10">
        <f t="shared" si="11"/>
        <v>1018</v>
      </c>
      <c r="U140" s="49">
        <f t="shared" si="12"/>
        <v>2.3496826312752451E-2</v>
      </c>
    </row>
    <row r="141" spans="1:21">
      <c r="A141" s="5" t="s">
        <v>12</v>
      </c>
      <c r="B141" s="6">
        <v>2</v>
      </c>
      <c r="C141" s="6">
        <v>13</v>
      </c>
      <c r="D141" s="6">
        <v>8</v>
      </c>
      <c r="E141" s="6">
        <v>123</v>
      </c>
      <c r="F141" s="6">
        <v>342</v>
      </c>
      <c r="G141" s="6">
        <v>325</v>
      </c>
      <c r="H141" s="6">
        <v>813</v>
      </c>
      <c r="M141" s="5" t="s">
        <v>12</v>
      </c>
      <c r="N141" s="10">
        <v>2</v>
      </c>
      <c r="O141" s="10">
        <v>13</v>
      </c>
      <c r="P141" s="10">
        <v>8</v>
      </c>
      <c r="Q141" s="10">
        <v>123</v>
      </c>
      <c r="R141" s="10">
        <v>342</v>
      </c>
      <c r="S141" s="10">
        <v>325</v>
      </c>
      <c r="T141" s="10">
        <f t="shared" si="11"/>
        <v>813</v>
      </c>
      <c r="U141" s="49">
        <f t="shared" si="12"/>
        <v>1.8765147143681476E-2</v>
      </c>
    </row>
    <row r="142" spans="1:21">
      <c r="A142" s="5" t="s">
        <v>462</v>
      </c>
      <c r="B142" s="6">
        <v>23</v>
      </c>
      <c r="C142" s="6">
        <v>16</v>
      </c>
      <c r="D142" s="6">
        <v>17</v>
      </c>
      <c r="E142" s="6">
        <v>145</v>
      </c>
      <c r="F142" s="6">
        <v>278</v>
      </c>
      <c r="G142" s="6">
        <v>311</v>
      </c>
      <c r="H142" s="6">
        <v>790</v>
      </c>
      <c r="M142" s="5" t="s">
        <v>153</v>
      </c>
      <c r="N142" s="10">
        <v>23</v>
      </c>
      <c r="O142" s="10">
        <v>16</v>
      </c>
      <c r="P142" s="10">
        <v>17</v>
      </c>
      <c r="Q142" s="10">
        <v>145</v>
      </c>
      <c r="R142" s="10">
        <v>278</v>
      </c>
      <c r="S142" s="10">
        <v>311</v>
      </c>
      <c r="T142" s="10">
        <f t="shared" si="11"/>
        <v>790</v>
      </c>
      <c r="U142" s="49">
        <f t="shared" si="12"/>
        <v>1.8234275822273514E-2</v>
      </c>
    </row>
    <row r="143" spans="1:21">
      <c r="A143" s="5" t="s">
        <v>457</v>
      </c>
      <c r="B143" s="6">
        <v>86</v>
      </c>
      <c r="C143" s="6">
        <v>84</v>
      </c>
      <c r="D143" s="6">
        <v>74</v>
      </c>
      <c r="E143" s="6">
        <v>60</v>
      </c>
      <c r="F143" s="6">
        <v>228</v>
      </c>
      <c r="G143" s="6">
        <v>160</v>
      </c>
      <c r="H143" s="6">
        <v>692</v>
      </c>
      <c r="M143" s="5" t="s">
        <v>131</v>
      </c>
      <c r="N143" s="10">
        <v>86</v>
      </c>
      <c r="O143" s="10">
        <v>84</v>
      </c>
      <c r="P143" s="10">
        <v>74</v>
      </c>
      <c r="Q143" s="10">
        <v>60</v>
      </c>
      <c r="R143" s="10">
        <v>228</v>
      </c>
      <c r="S143" s="10">
        <v>160</v>
      </c>
      <c r="T143" s="10">
        <f t="shared" si="11"/>
        <v>692</v>
      </c>
      <c r="U143" s="49">
        <f t="shared" si="12"/>
        <v>1.5972302365839585E-2</v>
      </c>
    </row>
    <row r="144" spans="1:21">
      <c r="A144" s="5" t="s">
        <v>128</v>
      </c>
      <c r="B144" s="6">
        <v>50</v>
      </c>
      <c r="C144" s="6">
        <v>38</v>
      </c>
      <c r="D144" s="6">
        <v>32</v>
      </c>
      <c r="E144" s="6">
        <v>60</v>
      </c>
      <c r="F144" s="6">
        <v>262</v>
      </c>
      <c r="G144" s="6">
        <v>238</v>
      </c>
      <c r="H144" s="6">
        <v>680</v>
      </c>
      <c r="M144" s="5" t="s">
        <v>128</v>
      </c>
      <c r="N144" s="10">
        <v>50</v>
      </c>
      <c r="O144" s="10">
        <v>38</v>
      </c>
      <c r="P144" s="10">
        <v>32</v>
      </c>
      <c r="Q144" s="10">
        <v>60</v>
      </c>
      <c r="R144" s="10">
        <v>262</v>
      </c>
      <c r="S144" s="10">
        <v>238</v>
      </c>
      <c r="T144" s="10">
        <f t="shared" si="11"/>
        <v>680</v>
      </c>
      <c r="U144" s="49">
        <f t="shared" si="12"/>
        <v>1.5695326024235429E-2</v>
      </c>
    </row>
    <row r="145" spans="1:21">
      <c r="A145" s="5" t="s">
        <v>242</v>
      </c>
      <c r="B145" s="6">
        <v>92</v>
      </c>
      <c r="C145" s="6">
        <v>100</v>
      </c>
      <c r="D145" s="6">
        <v>40</v>
      </c>
      <c r="E145" s="6">
        <v>96</v>
      </c>
      <c r="F145" s="6">
        <v>149</v>
      </c>
      <c r="G145" s="6">
        <v>123</v>
      </c>
      <c r="H145" s="6">
        <v>600</v>
      </c>
      <c r="M145" s="5" t="s">
        <v>242</v>
      </c>
      <c r="N145" s="10">
        <v>92</v>
      </c>
      <c r="O145" s="10">
        <v>100</v>
      </c>
      <c r="P145" s="10">
        <v>40</v>
      </c>
      <c r="Q145" s="10">
        <v>96</v>
      </c>
      <c r="R145" s="10">
        <v>149</v>
      </c>
      <c r="S145" s="10">
        <v>123</v>
      </c>
      <c r="T145" s="10">
        <f t="shared" si="11"/>
        <v>600</v>
      </c>
      <c r="U145" s="49">
        <f t="shared" si="12"/>
        <v>1.3848817080207732E-2</v>
      </c>
    </row>
    <row r="146" spans="1:21" hidden="1">
      <c r="A146" s="5" t="s">
        <v>459</v>
      </c>
      <c r="B146" s="6">
        <v>28</v>
      </c>
      <c r="C146" s="6">
        <v>31</v>
      </c>
      <c r="D146" s="6">
        <v>22</v>
      </c>
      <c r="E146" s="6">
        <v>159</v>
      </c>
      <c r="F146" s="6">
        <v>108</v>
      </c>
      <c r="G146" s="6">
        <v>243</v>
      </c>
      <c r="H146" s="6">
        <v>591</v>
      </c>
      <c r="M146" s="5" t="s">
        <v>84</v>
      </c>
      <c r="N146" s="10">
        <v>28</v>
      </c>
      <c r="O146" s="10">
        <v>31</v>
      </c>
      <c r="P146" s="10">
        <v>22</v>
      </c>
      <c r="Q146" s="10">
        <v>159</v>
      </c>
      <c r="R146" s="10">
        <v>108</v>
      </c>
      <c r="S146" s="10">
        <v>243</v>
      </c>
      <c r="T146" s="10">
        <f t="shared" si="11"/>
        <v>591</v>
      </c>
      <c r="U146" s="49">
        <f t="shared" si="12"/>
        <v>1.3641084824004616E-2</v>
      </c>
    </row>
    <row r="147" spans="1:21" hidden="1">
      <c r="A147" s="5" t="s">
        <v>28</v>
      </c>
      <c r="B147" s="6">
        <v>73</v>
      </c>
      <c r="C147" s="6">
        <v>70</v>
      </c>
      <c r="D147" s="6">
        <v>101</v>
      </c>
      <c r="E147" s="6">
        <v>80</v>
      </c>
      <c r="F147" s="6">
        <v>122</v>
      </c>
      <c r="G147" s="6">
        <v>91</v>
      </c>
      <c r="H147" s="6">
        <v>537</v>
      </c>
      <c r="M147" s="5" t="s">
        <v>28</v>
      </c>
      <c r="N147" s="10">
        <v>73</v>
      </c>
      <c r="O147" s="10">
        <v>70</v>
      </c>
      <c r="P147" s="10">
        <v>101</v>
      </c>
      <c r="Q147" s="10">
        <v>80</v>
      </c>
      <c r="R147" s="10">
        <v>122</v>
      </c>
      <c r="S147" s="10">
        <v>91</v>
      </c>
      <c r="T147" s="10">
        <f t="shared" si="11"/>
        <v>537</v>
      </c>
      <c r="U147" s="49">
        <f t="shared" si="12"/>
        <v>1.2394691286785921E-2</v>
      </c>
    </row>
    <row r="148" spans="1:21" hidden="1">
      <c r="A148" s="5" t="s">
        <v>227</v>
      </c>
      <c r="B148" s="6">
        <v>151</v>
      </c>
      <c r="C148" s="6">
        <v>127</v>
      </c>
      <c r="D148" s="6">
        <v>1</v>
      </c>
      <c r="E148" s="6">
        <v>116</v>
      </c>
      <c r="F148" s="6">
        <v>114</v>
      </c>
      <c r="G148" s="6">
        <v>13</v>
      </c>
      <c r="H148" s="6">
        <v>522</v>
      </c>
      <c r="M148" s="5" t="s">
        <v>227</v>
      </c>
      <c r="N148" s="10">
        <v>151</v>
      </c>
      <c r="O148" s="10">
        <v>127</v>
      </c>
      <c r="P148" s="10">
        <v>1</v>
      </c>
      <c r="Q148" s="10">
        <v>116</v>
      </c>
      <c r="R148" s="10">
        <v>114</v>
      </c>
      <c r="S148" s="10">
        <v>13</v>
      </c>
      <c r="T148" s="10">
        <f t="shared" si="11"/>
        <v>522</v>
      </c>
      <c r="U148" s="49">
        <f t="shared" si="12"/>
        <v>1.2048470859780728E-2</v>
      </c>
    </row>
    <row r="149" spans="1:21" hidden="1">
      <c r="A149" s="5" t="s">
        <v>398</v>
      </c>
      <c r="B149" s="6"/>
      <c r="C149" s="6"/>
      <c r="D149" s="6"/>
      <c r="E149" s="6"/>
      <c r="F149" s="6"/>
      <c r="G149" s="6">
        <v>483</v>
      </c>
      <c r="H149" s="6">
        <v>483</v>
      </c>
      <c r="M149" s="5" t="s">
        <v>398</v>
      </c>
      <c r="N149" s="10"/>
      <c r="O149" s="10"/>
      <c r="P149" s="10"/>
      <c r="Q149" s="10"/>
      <c r="R149" s="10"/>
      <c r="S149" s="10">
        <v>483</v>
      </c>
      <c r="T149" s="10">
        <f t="shared" si="11"/>
        <v>483</v>
      </c>
      <c r="U149" s="49">
        <f t="shared" si="12"/>
        <v>1.1148297749567224E-2</v>
      </c>
    </row>
    <row r="150" spans="1:21" hidden="1">
      <c r="A150" s="5" t="s">
        <v>31</v>
      </c>
      <c r="B150" s="6">
        <v>67</v>
      </c>
      <c r="C150" s="6">
        <v>64</v>
      </c>
      <c r="D150" s="6">
        <v>66</v>
      </c>
      <c r="E150" s="6">
        <v>60</v>
      </c>
      <c r="F150" s="6">
        <v>69</v>
      </c>
      <c r="G150" s="6">
        <v>64</v>
      </c>
      <c r="H150" s="6">
        <v>390</v>
      </c>
      <c r="M150" s="5" t="s">
        <v>31</v>
      </c>
      <c r="N150" s="10">
        <v>67</v>
      </c>
      <c r="O150" s="10">
        <v>64</v>
      </c>
      <c r="P150" s="10">
        <v>66</v>
      </c>
      <c r="Q150" s="10">
        <v>60</v>
      </c>
      <c r="R150" s="10">
        <v>69</v>
      </c>
      <c r="S150" s="10">
        <v>64</v>
      </c>
      <c r="T150" s="10">
        <f t="shared" si="11"/>
        <v>390</v>
      </c>
      <c r="U150" s="49">
        <f t="shared" si="12"/>
        <v>9.0017311021350268E-3</v>
      </c>
    </row>
    <row r="151" spans="1:21" hidden="1">
      <c r="A151" s="5" t="s">
        <v>62</v>
      </c>
      <c r="B151" s="6">
        <v>85</v>
      </c>
      <c r="C151" s="6">
        <v>72</v>
      </c>
      <c r="D151" s="6">
        <v>37</v>
      </c>
      <c r="E151" s="6">
        <v>51</v>
      </c>
      <c r="F151" s="6">
        <v>23</v>
      </c>
      <c r="G151" s="6">
        <v>69</v>
      </c>
      <c r="H151" s="6">
        <v>337</v>
      </c>
      <c r="M151" s="5" t="s">
        <v>62</v>
      </c>
      <c r="N151" s="10">
        <v>85</v>
      </c>
      <c r="O151" s="10">
        <v>72</v>
      </c>
      <c r="P151" s="10">
        <v>37</v>
      </c>
      <c r="Q151" s="10">
        <v>51</v>
      </c>
      <c r="R151" s="10">
        <v>23</v>
      </c>
      <c r="S151" s="10">
        <v>69</v>
      </c>
      <c r="T151" s="10">
        <f t="shared" si="11"/>
        <v>337</v>
      </c>
      <c r="U151" s="49">
        <f t="shared" si="12"/>
        <v>7.7784189267166761E-3</v>
      </c>
    </row>
    <row r="152" spans="1:21">
      <c r="A152" s="5" t="s">
        <v>470</v>
      </c>
      <c r="B152" s="6">
        <v>35</v>
      </c>
      <c r="C152" s="6">
        <v>38</v>
      </c>
      <c r="D152" s="6">
        <v>66</v>
      </c>
      <c r="E152" s="6">
        <v>51</v>
      </c>
      <c r="F152" s="6">
        <v>55</v>
      </c>
      <c r="G152" s="6">
        <v>75</v>
      </c>
      <c r="H152" s="6">
        <v>320</v>
      </c>
      <c r="M152" s="5" t="s">
        <v>192</v>
      </c>
      <c r="N152" s="10">
        <v>35</v>
      </c>
      <c r="O152" s="10">
        <v>38</v>
      </c>
      <c r="P152" s="10">
        <v>66</v>
      </c>
      <c r="Q152" s="10">
        <v>51</v>
      </c>
      <c r="R152" s="10">
        <v>55</v>
      </c>
      <c r="S152" s="10">
        <v>75</v>
      </c>
      <c r="T152" s="10">
        <f t="shared" si="11"/>
        <v>320</v>
      </c>
      <c r="U152" s="49">
        <f t="shared" si="12"/>
        <v>7.3860357761107902E-3</v>
      </c>
    </row>
    <row r="153" spans="1:21">
      <c r="A153" s="5" t="s">
        <v>95</v>
      </c>
      <c r="B153" s="6">
        <v>36</v>
      </c>
      <c r="C153" s="6">
        <v>21</v>
      </c>
      <c r="D153" s="6">
        <v>6</v>
      </c>
      <c r="E153" s="6">
        <v>18</v>
      </c>
      <c r="F153" s="6">
        <v>132</v>
      </c>
      <c r="G153" s="6">
        <v>103</v>
      </c>
      <c r="H153" s="6">
        <v>316</v>
      </c>
      <c r="M153" s="5" t="s">
        <v>95</v>
      </c>
      <c r="N153" s="10">
        <v>36</v>
      </c>
      <c r="O153" s="10">
        <v>21</v>
      </c>
      <c r="P153" s="10">
        <v>6</v>
      </c>
      <c r="Q153" s="10">
        <v>18</v>
      </c>
      <c r="R153" s="10">
        <v>132</v>
      </c>
      <c r="S153" s="10">
        <v>103</v>
      </c>
      <c r="T153" s="10">
        <f t="shared" si="11"/>
        <v>316</v>
      </c>
      <c r="U153" s="49">
        <f t="shared" si="12"/>
        <v>7.2937103289094059E-3</v>
      </c>
    </row>
    <row r="154" spans="1:21">
      <c r="A154" s="5" t="s">
        <v>208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297</v>
      </c>
      <c r="M154" s="5" t="s">
        <v>208</v>
      </c>
      <c r="N154" s="10">
        <v>111</v>
      </c>
      <c r="O154" s="10">
        <v>103</v>
      </c>
      <c r="P154" s="10"/>
      <c r="Q154" s="10">
        <v>83</v>
      </c>
      <c r="R154" s="10"/>
      <c r="S154" s="10"/>
      <c r="T154" s="10">
        <f t="shared" si="11"/>
        <v>297</v>
      </c>
      <c r="U154" s="49">
        <f t="shared" si="12"/>
        <v>6.8551644547028279E-3</v>
      </c>
    </row>
    <row r="155" spans="1:21">
      <c r="A155" s="5" t="s">
        <v>466</v>
      </c>
      <c r="B155" s="6">
        <v>34</v>
      </c>
      <c r="C155" s="6">
        <v>67</v>
      </c>
      <c r="D155" s="6">
        <v>40</v>
      </c>
      <c r="E155" s="6">
        <v>30</v>
      </c>
      <c r="F155" s="6">
        <v>53</v>
      </c>
      <c r="G155" s="6">
        <v>66</v>
      </c>
      <c r="H155" s="6">
        <v>290</v>
      </c>
      <c r="M155" s="5" t="s">
        <v>237</v>
      </c>
      <c r="N155" s="10">
        <v>34</v>
      </c>
      <c r="O155" s="10">
        <v>67</v>
      </c>
      <c r="P155" s="10">
        <v>40</v>
      </c>
      <c r="Q155" s="10">
        <v>30</v>
      </c>
      <c r="R155" s="10">
        <v>53</v>
      </c>
      <c r="S155" s="10">
        <v>66</v>
      </c>
      <c r="T155" s="10">
        <f t="shared" si="11"/>
        <v>290</v>
      </c>
      <c r="U155" s="49">
        <f t="shared" si="12"/>
        <v>6.6935949221004036E-3</v>
      </c>
    </row>
    <row r="156" spans="1:21">
      <c r="A156" s="5" t="s">
        <v>102</v>
      </c>
      <c r="B156" s="6">
        <v>23</v>
      </c>
      <c r="C156" s="6">
        <v>184</v>
      </c>
      <c r="D156" s="6">
        <v>73</v>
      </c>
      <c r="E156" s="6"/>
      <c r="F156" s="6">
        <v>7</v>
      </c>
      <c r="G156" s="6">
        <v>1</v>
      </c>
      <c r="H156" s="6">
        <v>288</v>
      </c>
      <c r="M156" s="5" t="s">
        <v>102</v>
      </c>
      <c r="N156" s="10">
        <v>23</v>
      </c>
      <c r="O156" s="10">
        <v>184</v>
      </c>
      <c r="P156" s="10">
        <v>73</v>
      </c>
      <c r="Q156" s="10"/>
      <c r="R156" s="10">
        <v>7</v>
      </c>
      <c r="S156" s="10">
        <v>1</v>
      </c>
      <c r="T156" s="10">
        <f t="shared" si="11"/>
        <v>288</v>
      </c>
      <c r="U156" s="49">
        <f t="shared" si="12"/>
        <v>6.6474321984997115E-3</v>
      </c>
    </row>
    <row r="157" spans="1:21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272</v>
      </c>
      <c r="M157" s="5" t="s">
        <v>383</v>
      </c>
      <c r="N157" s="10"/>
      <c r="O157" s="10"/>
      <c r="P157" s="10"/>
      <c r="Q157" s="10"/>
      <c r="R157" s="10">
        <v>132</v>
      </c>
      <c r="S157" s="10">
        <v>140</v>
      </c>
      <c r="T157" s="10">
        <f t="shared" si="11"/>
        <v>272</v>
      </c>
      <c r="U157" s="49">
        <f t="shared" si="12"/>
        <v>6.2781304096941716E-3</v>
      </c>
    </row>
    <row r="158" spans="1:21">
      <c r="A158" s="5" t="s">
        <v>115</v>
      </c>
      <c r="B158" s="6">
        <v>48</v>
      </c>
      <c r="C158" s="6">
        <v>36</v>
      </c>
      <c r="D158" s="6">
        <v>52</v>
      </c>
      <c r="E158" s="6">
        <v>46</v>
      </c>
      <c r="F158" s="6">
        <v>40</v>
      </c>
      <c r="G158" s="6">
        <v>38</v>
      </c>
      <c r="H158" s="6">
        <v>260</v>
      </c>
      <c r="M158" s="5" t="s">
        <v>115</v>
      </c>
      <c r="N158" s="10">
        <v>48</v>
      </c>
      <c r="O158" s="10">
        <v>36</v>
      </c>
      <c r="P158" s="10">
        <v>52</v>
      </c>
      <c r="Q158" s="10">
        <v>46</v>
      </c>
      <c r="R158" s="10">
        <v>40</v>
      </c>
      <c r="S158" s="10">
        <v>38</v>
      </c>
      <c r="T158" s="10">
        <f t="shared" si="11"/>
        <v>260</v>
      </c>
      <c r="U158" s="49">
        <f t="shared" si="12"/>
        <v>6.001154068090017E-3</v>
      </c>
    </row>
    <row r="159" spans="1:21">
      <c r="A159" s="5" t="s">
        <v>464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256</v>
      </c>
      <c r="M159" s="5" t="s">
        <v>89</v>
      </c>
      <c r="N159" s="10">
        <v>86</v>
      </c>
      <c r="O159" s="10">
        <v>81</v>
      </c>
      <c r="P159" s="10">
        <v>36</v>
      </c>
      <c r="Q159" s="10">
        <v>30</v>
      </c>
      <c r="R159" s="10">
        <v>23</v>
      </c>
      <c r="S159" s="10"/>
      <c r="T159" s="10">
        <f t="shared" si="11"/>
        <v>256</v>
      </c>
      <c r="U159" s="49">
        <f t="shared" si="12"/>
        <v>5.9088286208886327E-3</v>
      </c>
    </row>
    <row r="160" spans="1:21">
      <c r="A160" s="5" t="s">
        <v>240</v>
      </c>
      <c r="B160" s="6">
        <v>48</v>
      </c>
      <c r="C160" s="6">
        <v>30</v>
      </c>
      <c r="D160" s="6">
        <v>39</v>
      </c>
      <c r="E160" s="6">
        <v>51</v>
      </c>
      <c r="F160" s="6">
        <v>38</v>
      </c>
      <c r="G160" s="6">
        <v>39</v>
      </c>
      <c r="H160" s="6">
        <v>245</v>
      </c>
      <c r="M160" s="5" t="s">
        <v>240</v>
      </c>
      <c r="N160" s="10">
        <v>48</v>
      </c>
      <c r="O160" s="10">
        <v>30</v>
      </c>
      <c r="P160" s="10">
        <v>39</v>
      </c>
      <c r="Q160" s="10">
        <v>51</v>
      </c>
      <c r="R160" s="10">
        <v>38</v>
      </c>
      <c r="S160" s="10">
        <v>39</v>
      </c>
      <c r="T160" s="10">
        <f t="shared" si="11"/>
        <v>245</v>
      </c>
      <c r="U160" s="49">
        <f t="shared" si="12"/>
        <v>5.6549336410848241E-3</v>
      </c>
    </row>
    <row r="161" spans="1:21">
      <c r="A161" s="5" t="s">
        <v>141</v>
      </c>
      <c r="B161" s="6">
        <v>10</v>
      </c>
      <c r="C161" s="6">
        <v>12</v>
      </c>
      <c r="D161" s="6">
        <v>12</v>
      </c>
      <c r="E161" s="6">
        <v>76</v>
      </c>
      <c r="F161" s="6">
        <v>86</v>
      </c>
      <c r="G161" s="6">
        <v>32</v>
      </c>
      <c r="H161" s="6">
        <v>228</v>
      </c>
      <c r="M161" s="5" t="s">
        <v>141</v>
      </c>
      <c r="N161" s="10">
        <v>10</v>
      </c>
      <c r="O161" s="10">
        <v>12</v>
      </c>
      <c r="P161" s="10">
        <v>12</v>
      </c>
      <c r="Q161" s="10">
        <v>76</v>
      </c>
      <c r="R161" s="10">
        <v>86</v>
      </c>
      <c r="S161" s="10">
        <v>32</v>
      </c>
      <c r="T161" s="10">
        <f t="shared" si="11"/>
        <v>228</v>
      </c>
      <c r="U161" s="49">
        <f t="shared" si="12"/>
        <v>5.2625504904789382E-3</v>
      </c>
    </row>
    <row r="162" spans="1:21">
      <c r="A162" s="5" t="s">
        <v>107</v>
      </c>
      <c r="B162" s="6">
        <v>14</v>
      </c>
      <c r="C162" s="6">
        <v>8</v>
      </c>
      <c r="D162" s="6">
        <v>8</v>
      </c>
      <c r="E162" s="6"/>
      <c r="F162" s="6">
        <v>102</v>
      </c>
      <c r="G162" s="6">
        <v>56</v>
      </c>
      <c r="H162" s="6">
        <v>188</v>
      </c>
      <c r="M162" s="5" t="s">
        <v>107</v>
      </c>
      <c r="N162" s="10">
        <v>14</v>
      </c>
      <c r="O162" s="10">
        <v>8</v>
      </c>
      <c r="P162" s="10">
        <v>8</v>
      </c>
      <c r="Q162" s="10"/>
      <c r="R162" s="10">
        <v>102</v>
      </c>
      <c r="S162" s="10">
        <v>56</v>
      </c>
      <c r="T162" s="10">
        <f t="shared" si="11"/>
        <v>188</v>
      </c>
      <c r="U162" s="49">
        <f t="shared" si="12"/>
        <v>4.3392960184650891E-3</v>
      </c>
    </row>
    <row r="163" spans="1:21">
      <c r="A163" s="5" t="s">
        <v>149</v>
      </c>
      <c r="B163" s="6">
        <v>6</v>
      </c>
      <c r="C163" s="6">
        <v>40</v>
      </c>
      <c r="D163" s="6">
        <v>50</v>
      </c>
      <c r="E163" s="6">
        <v>8</v>
      </c>
      <c r="F163" s="6">
        <v>64</v>
      </c>
      <c r="G163" s="6">
        <v>16</v>
      </c>
      <c r="H163" s="6">
        <v>184</v>
      </c>
      <c r="M163" s="5" t="s">
        <v>149</v>
      </c>
      <c r="N163" s="10">
        <v>6</v>
      </c>
      <c r="O163" s="10">
        <v>40</v>
      </c>
      <c r="P163" s="10">
        <v>50</v>
      </c>
      <c r="Q163" s="10">
        <v>8</v>
      </c>
      <c r="R163" s="10">
        <v>64</v>
      </c>
      <c r="S163" s="10">
        <v>16</v>
      </c>
      <c r="T163" s="10">
        <f t="shared" si="11"/>
        <v>184</v>
      </c>
      <c r="U163" s="49">
        <f t="shared" si="12"/>
        <v>4.2469705712637048E-3</v>
      </c>
    </row>
    <row r="164" spans="1:21">
      <c r="A164" s="5" t="s">
        <v>138</v>
      </c>
      <c r="B164" s="6">
        <v>34</v>
      </c>
      <c r="C164" s="6">
        <v>36</v>
      </c>
      <c r="D164" s="6">
        <v>26</v>
      </c>
      <c r="E164" s="6">
        <v>4</v>
      </c>
      <c r="F164" s="6">
        <v>64</v>
      </c>
      <c r="G164" s="6">
        <v>14</v>
      </c>
      <c r="H164" s="6">
        <v>178</v>
      </c>
      <c r="M164" s="5" t="s">
        <v>138</v>
      </c>
      <c r="N164" s="10">
        <v>34</v>
      </c>
      <c r="O164" s="10">
        <v>36</v>
      </c>
      <c r="P164" s="10">
        <v>26</v>
      </c>
      <c r="Q164" s="10">
        <v>4</v>
      </c>
      <c r="R164" s="10">
        <v>64</v>
      </c>
      <c r="S164" s="10">
        <v>14</v>
      </c>
      <c r="T164" s="10">
        <f t="shared" si="11"/>
        <v>178</v>
      </c>
      <c r="U164" s="49">
        <f t="shared" si="12"/>
        <v>4.1084824004616275E-3</v>
      </c>
    </row>
    <row r="165" spans="1:21">
      <c r="A165" s="5" t="s">
        <v>24</v>
      </c>
      <c r="B165" s="6">
        <v>14</v>
      </c>
      <c r="C165" s="6">
        <v>28</v>
      </c>
      <c r="D165" s="6">
        <v>32</v>
      </c>
      <c r="E165" s="6">
        <v>23</v>
      </c>
      <c r="F165" s="6">
        <v>24</v>
      </c>
      <c r="G165" s="6">
        <v>24</v>
      </c>
      <c r="H165" s="6">
        <v>145</v>
      </c>
      <c r="M165" s="5" t="s">
        <v>24</v>
      </c>
      <c r="N165" s="10">
        <v>14</v>
      </c>
      <c r="O165" s="10">
        <v>28</v>
      </c>
      <c r="P165" s="10">
        <v>32</v>
      </c>
      <c r="Q165" s="10">
        <v>23</v>
      </c>
      <c r="R165" s="10">
        <v>24</v>
      </c>
      <c r="S165" s="10">
        <v>24</v>
      </c>
      <c r="T165" s="10">
        <f t="shared" si="11"/>
        <v>145</v>
      </c>
      <c r="U165" s="49">
        <f t="shared" si="12"/>
        <v>3.3467974610502018E-3</v>
      </c>
    </row>
    <row r="166" spans="1:21">
      <c r="A166" s="5" t="s">
        <v>463</v>
      </c>
      <c r="B166" s="6"/>
      <c r="C166" s="6"/>
      <c r="D166" s="6"/>
      <c r="E166" s="6"/>
      <c r="F166" s="6">
        <v>14</v>
      </c>
      <c r="G166" s="6">
        <v>107</v>
      </c>
      <c r="H166" s="6">
        <v>121</v>
      </c>
      <c r="M166" s="5" t="s">
        <v>385</v>
      </c>
      <c r="N166" s="10"/>
      <c r="O166" s="10"/>
      <c r="P166" s="10"/>
      <c r="Q166" s="10"/>
      <c r="R166" s="10">
        <v>14</v>
      </c>
      <c r="S166" s="10">
        <v>107</v>
      </c>
      <c r="T166" s="10">
        <f t="shared" si="11"/>
        <v>121</v>
      </c>
      <c r="U166" s="49">
        <f t="shared" si="12"/>
        <v>2.7928447778418925E-3</v>
      </c>
    </row>
    <row r="167" spans="1:21">
      <c r="A167" s="5" t="s">
        <v>395</v>
      </c>
      <c r="B167" s="6"/>
      <c r="C167" s="6"/>
      <c r="D167" s="6"/>
      <c r="E167" s="6"/>
      <c r="F167" s="6"/>
      <c r="G167" s="6">
        <v>120</v>
      </c>
      <c r="H167" s="6">
        <v>120</v>
      </c>
      <c r="M167" s="5" t="s">
        <v>395</v>
      </c>
      <c r="N167" s="10"/>
      <c r="O167" s="10"/>
      <c r="P167" s="10"/>
      <c r="Q167" s="10"/>
      <c r="R167" s="10"/>
      <c r="S167" s="10">
        <v>120</v>
      </c>
      <c r="T167" s="10">
        <f t="shared" si="11"/>
        <v>120</v>
      </c>
      <c r="U167" s="49">
        <f t="shared" si="12"/>
        <v>2.7697634160415464E-3</v>
      </c>
    </row>
    <row r="168" spans="1:21">
      <c r="A168" s="5" t="s">
        <v>472</v>
      </c>
      <c r="B168" s="6"/>
      <c r="C168" s="6">
        <v>12</v>
      </c>
      <c r="D168" s="6">
        <v>18</v>
      </c>
      <c r="E168" s="6"/>
      <c r="F168" s="6">
        <v>41</v>
      </c>
      <c r="G168" s="6">
        <v>42</v>
      </c>
      <c r="H168" s="6">
        <v>113</v>
      </c>
      <c r="M168" s="5" t="s">
        <v>302</v>
      </c>
      <c r="N168" s="10"/>
      <c r="O168" s="10">
        <v>12</v>
      </c>
      <c r="P168" s="10">
        <v>18</v>
      </c>
      <c r="Q168" s="10"/>
      <c r="R168" s="10">
        <v>41</v>
      </c>
      <c r="S168" s="10">
        <v>42</v>
      </c>
      <c r="T168" s="10">
        <f t="shared" si="11"/>
        <v>113</v>
      </c>
      <c r="U168" s="49">
        <f t="shared" si="12"/>
        <v>2.608193883439123E-3</v>
      </c>
    </row>
    <row r="169" spans="1:21">
      <c r="A169" s="5" t="s">
        <v>145</v>
      </c>
      <c r="B169" s="6">
        <v>14</v>
      </c>
      <c r="C169" s="6">
        <v>16</v>
      </c>
      <c r="D169" s="6">
        <v>20</v>
      </c>
      <c r="E169" s="6">
        <v>14</v>
      </c>
      <c r="F169" s="6">
        <v>4</v>
      </c>
      <c r="G169" s="6">
        <v>6</v>
      </c>
      <c r="H169" s="6">
        <v>74</v>
      </c>
      <c r="M169" s="5" t="s">
        <v>145</v>
      </c>
      <c r="N169" s="10">
        <v>14</v>
      </c>
      <c r="O169" s="10">
        <v>16</v>
      </c>
      <c r="P169" s="10">
        <v>20</v>
      </c>
      <c r="Q169" s="10">
        <v>14</v>
      </c>
      <c r="R169" s="10">
        <v>4</v>
      </c>
      <c r="S169" s="10">
        <v>6</v>
      </c>
      <c r="T169" s="10">
        <f t="shared" si="11"/>
        <v>74</v>
      </c>
      <c r="U169" s="49">
        <f t="shared" si="12"/>
        <v>1.7080207732256202E-3</v>
      </c>
    </row>
    <row r="170" spans="1:21">
      <c r="A170" s="5" t="s">
        <v>358</v>
      </c>
      <c r="B170" s="6"/>
      <c r="C170" s="6"/>
      <c r="D170" s="6"/>
      <c r="E170" s="6">
        <v>15</v>
      </c>
      <c r="F170" s="6"/>
      <c r="G170" s="6">
        <v>50</v>
      </c>
      <c r="H170" s="6">
        <v>65</v>
      </c>
      <c r="M170" s="5" t="s">
        <v>358</v>
      </c>
      <c r="N170" s="10"/>
      <c r="O170" s="10"/>
      <c r="P170" s="10"/>
      <c r="Q170" s="10">
        <v>15</v>
      </c>
      <c r="R170" s="10"/>
      <c r="S170" s="10">
        <v>50</v>
      </c>
      <c r="T170" s="10">
        <f t="shared" si="11"/>
        <v>65</v>
      </c>
      <c r="U170" s="49">
        <f t="shared" si="12"/>
        <v>1.5002885170225042E-3</v>
      </c>
    </row>
    <row r="171" spans="1:21">
      <c r="A171" s="5" t="s">
        <v>468</v>
      </c>
      <c r="B171" s="6">
        <v>23</v>
      </c>
      <c r="C171" s="6"/>
      <c r="D171" s="6"/>
      <c r="E171" s="6">
        <v>8</v>
      </c>
      <c r="F171" s="6">
        <v>10</v>
      </c>
      <c r="G171" s="6"/>
      <c r="H171" s="6">
        <v>41</v>
      </c>
      <c r="M171" s="5" t="s">
        <v>222</v>
      </c>
      <c r="N171" s="10">
        <v>23</v>
      </c>
      <c r="O171" s="10"/>
      <c r="P171" s="10"/>
      <c r="Q171" s="10">
        <v>8</v>
      </c>
      <c r="R171" s="10">
        <v>10</v>
      </c>
      <c r="S171" s="10"/>
      <c r="T171" s="10">
        <f t="shared" si="11"/>
        <v>41</v>
      </c>
      <c r="U171" s="49">
        <f t="shared" si="12"/>
        <v>9.4633583381419507E-4</v>
      </c>
    </row>
    <row r="172" spans="1:21" hidden="1">
      <c r="A172" s="5" t="s">
        <v>17</v>
      </c>
      <c r="B172" s="6">
        <v>2</v>
      </c>
      <c r="C172" s="6">
        <v>2</v>
      </c>
      <c r="D172" s="6">
        <v>3</v>
      </c>
      <c r="E172" s="6">
        <v>14</v>
      </c>
      <c r="F172" s="6"/>
      <c r="G172" s="6">
        <v>15</v>
      </c>
      <c r="H172" s="6">
        <v>36</v>
      </c>
      <c r="M172" s="5" t="s">
        <v>17</v>
      </c>
      <c r="N172" s="10">
        <v>2</v>
      </c>
      <c r="O172" s="10">
        <v>2</v>
      </c>
      <c r="P172" s="10">
        <v>3</v>
      </c>
      <c r="Q172" s="10">
        <v>14</v>
      </c>
      <c r="R172" s="10"/>
      <c r="S172" s="10">
        <v>15</v>
      </c>
      <c r="T172" s="10">
        <f t="shared" si="11"/>
        <v>36</v>
      </c>
      <c r="U172" s="49">
        <f t="shared" si="12"/>
        <v>8.3092902481246393E-4</v>
      </c>
    </row>
    <row r="173" spans="1:21" hidden="1">
      <c r="A173" s="5" t="s">
        <v>306</v>
      </c>
      <c r="B173" s="6"/>
      <c r="C173" s="6">
        <v>1</v>
      </c>
      <c r="D173" s="6">
        <v>5</v>
      </c>
      <c r="E173" s="6"/>
      <c r="F173" s="6">
        <v>13</v>
      </c>
      <c r="G173" s="6">
        <v>12</v>
      </c>
      <c r="H173" s="6">
        <v>31</v>
      </c>
      <c r="M173" s="5" t="s">
        <v>306</v>
      </c>
      <c r="N173" s="10"/>
      <c r="O173" s="10">
        <v>1</v>
      </c>
      <c r="P173" s="10">
        <v>5</v>
      </c>
      <c r="Q173" s="10"/>
      <c r="R173" s="10">
        <v>13</v>
      </c>
      <c r="S173" s="10">
        <v>12</v>
      </c>
      <c r="T173" s="10">
        <f t="shared" si="11"/>
        <v>31</v>
      </c>
      <c r="U173" s="49">
        <f t="shared" si="12"/>
        <v>7.1552221581073279E-4</v>
      </c>
    </row>
    <row r="174" spans="1:21" hidden="1">
      <c r="A174" s="5" t="s">
        <v>390</v>
      </c>
      <c r="B174" s="6"/>
      <c r="C174" s="6"/>
      <c r="D174" s="6"/>
      <c r="E174" s="6"/>
      <c r="F174" s="6">
        <v>15</v>
      </c>
      <c r="G174" s="6">
        <v>15</v>
      </c>
      <c r="H174" s="6">
        <v>30</v>
      </c>
      <c r="M174" s="5" t="s">
        <v>390</v>
      </c>
      <c r="N174" s="10"/>
      <c r="O174" s="10"/>
      <c r="P174" s="10"/>
      <c r="Q174" s="10"/>
      <c r="R174" s="10">
        <v>15</v>
      </c>
      <c r="S174" s="10">
        <v>15</v>
      </c>
      <c r="T174" s="10">
        <f t="shared" si="11"/>
        <v>30</v>
      </c>
      <c r="U174" s="49">
        <f t="shared" si="12"/>
        <v>6.9244085401038661E-4</v>
      </c>
    </row>
    <row r="175" spans="1:21" hidden="1">
      <c r="A175" s="5" t="s">
        <v>307</v>
      </c>
      <c r="B175" s="6"/>
      <c r="C175" s="6">
        <v>10</v>
      </c>
      <c r="D175" s="6">
        <v>4</v>
      </c>
      <c r="E175" s="6"/>
      <c r="F175" s="6">
        <v>5</v>
      </c>
      <c r="G175" s="6">
        <v>8</v>
      </c>
      <c r="H175" s="6">
        <v>27</v>
      </c>
      <c r="M175" s="5" t="s">
        <v>307</v>
      </c>
      <c r="N175" s="10"/>
      <c r="O175" s="10">
        <v>10</v>
      </c>
      <c r="P175" s="10">
        <v>4</v>
      </c>
      <c r="Q175" s="10"/>
      <c r="R175" s="10">
        <v>5</v>
      </c>
      <c r="S175" s="10">
        <v>8</v>
      </c>
      <c r="T175" s="10">
        <f t="shared" si="11"/>
        <v>27</v>
      </c>
      <c r="U175" s="49">
        <f t="shared" si="12"/>
        <v>6.2319676860934795E-4</v>
      </c>
    </row>
    <row r="176" spans="1:21" hidden="1">
      <c r="A176" s="5" t="s">
        <v>298</v>
      </c>
      <c r="B176" s="6"/>
      <c r="C176" s="6">
        <v>11</v>
      </c>
      <c r="D176" s="6">
        <v>2</v>
      </c>
      <c r="E176" s="6"/>
      <c r="F176" s="6">
        <v>4</v>
      </c>
      <c r="G176" s="6">
        <v>3</v>
      </c>
      <c r="H176" s="6">
        <v>20</v>
      </c>
      <c r="M176" s="5" t="s">
        <v>298</v>
      </c>
      <c r="N176" s="10"/>
      <c r="O176" s="10">
        <v>11</v>
      </c>
      <c r="P176" s="10">
        <v>2</v>
      </c>
      <c r="Q176" s="10"/>
      <c r="R176" s="10">
        <v>4</v>
      </c>
      <c r="S176" s="10">
        <v>3</v>
      </c>
      <c r="T176" s="10">
        <f t="shared" si="11"/>
        <v>20</v>
      </c>
      <c r="U176" s="49">
        <f t="shared" si="12"/>
        <v>4.6162723600692439E-4</v>
      </c>
    </row>
    <row r="177" spans="1:21">
      <c r="A177" s="5" t="s">
        <v>196</v>
      </c>
      <c r="B177" s="6">
        <v>3</v>
      </c>
      <c r="C177" s="6">
        <v>1</v>
      </c>
      <c r="D177" s="6">
        <v>1</v>
      </c>
      <c r="E177" s="6">
        <v>14</v>
      </c>
      <c r="F177" s="6"/>
      <c r="G177" s="6"/>
      <c r="H177" s="6">
        <v>19</v>
      </c>
      <c r="M177" s="5" t="s">
        <v>196</v>
      </c>
      <c r="N177" s="10">
        <v>3</v>
      </c>
      <c r="O177" s="10">
        <v>1</v>
      </c>
      <c r="P177" s="10">
        <v>1</v>
      </c>
      <c r="Q177" s="10">
        <v>14</v>
      </c>
      <c r="R177" s="10"/>
      <c r="S177" s="10"/>
      <c r="T177" s="10">
        <f t="shared" si="11"/>
        <v>19</v>
      </c>
      <c r="U177" s="49">
        <f t="shared" si="12"/>
        <v>4.385458742065782E-4</v>
      </c>
    </row>
    <row r="178" spans="1:21">
      <c r="A178" s="5" t="s">
        <v>113</v>
      </c>
      <c r="B178" s="6">
        <v>2</v>
      </c>
      <c r="C178" s="6"/>
      <c r="D178" s="6">
        <v>2</v>
      </c>
      <c r="E178" s="6">
        <v>4</v>
      </c>
      <c r="F178" s="6">
        <v>4</v>
      </c>
      <c r="G178" s="6">
        <v>4</v>
      </c>
      <c r="H178" s="6">
        <v>16</v>
      </c>
      <c r="M178" s="5" t="s">
        <v>393</v>
      </c>
      <c r="N178" s="10"/>
      <c r="O178" s="10"/>
      <c r="P178" s="10"/>
      <c r="Q178" s="10"/>
      <c r="R178" s="10">
        <v>8</v>
      </c>
      <c r="S178" s="10">
        <v>8</v>
      </c>
      <c r="T178" s="10">
        <f t="shared" si="11"/>
        <v>16</v>
      </c>
      <c r="U178" s="49">
        <f t="shared" si="12"/>
        <v>3.6930178880553954E-4</v>
      </c>
    </row>
    <row r="179" spans="1:21">
      <c r="A179" s="5" t="s">
        <v>393</v>
      </c>
      <c r="B179" s="6"/>
      <c r="C179" s="6"/>
      <c r="D179" s="6"/>
      <c r="E179" s="6"/>
      <c r="F179" s="6">
        <v>8</v>
      </c>
      <c r="G179" s="6">
        <v>8</v>
      </c>
      <c r="H179" s="6">
        <v>16</v>
      </c>
      <c r="M179" s="5" t="s">
        <v>113</v>
      </c>
      <c r="N179" s="10">
        <v>2</v>
      </c>
      <c r="O179" s="10"/>
      <c r="P179" s="10">
        <v>2</v>
      </c>
      <c r="Q179" s="10">
        <v>4</v>
      </c>
      <c r="R179" s="10">
        <v>4</v>
      </c>
      <c r="S179" s="10">
        <v>4</v>
      </c>
      <c r="T179" s="10">
        <f t="shared" si="11"/>
        <v>16</v>
      </c>
      <c r="U179" s="49">
        <f t="shared" si="12"/>
        <v>3.6930178880553954E-4</v>
      </c>
    </row>
    <row r="180" spans="1:21">
      <c r="A180" s="5" t="s">
        <v>334</v>
      </c>
      <c r="B180" s="6"/>
      <c r="C180" s="6"/>
      <c r="D180" s="6"/>
      <c r="E180" s="6">
        <v>15</v>
      </c>
      <c r="F180" s="6"/>
      <c r="G180" s="6"/>
      <c r="H180" s="6">
        <v>15</v>
      </c>
      <c r="M180" s="5" t="s">
        <v>334</v>
      </c>
      <c r="N180" s="10"/>
      <c r="O180" s="10"/>
      <c r="P180" s="10"/>
      <c r="Q180" s="10">
        <v>15</v>
      </c>
      <c r="R180" s="10"/>
      <c r="S180" s="10"/>
      <c r="T180" s="10">
        <f t="shared" si="11"/>
        <v>15</v>
      </c>
      <c r="U180" s="49">
        <f t="shared" si="12"/>
        <v>3.462204270051933E-4</v>
      </c>
    </row>
    <row r="181" spans="1:21">
      <c r="A181" s="5" t="s">
        <v>303</v>
      </c>
      <c r="B181" s="6"/>
      <c r="C181" s="6">
        <v>3</v>
      </c>
      <c r="D181" s="6"/>
      <c r="E181" s="6"/>
      <c r="F181" s="6">
        <v>6</v>
      </c>
      <c r="G181" s="6">
        <v>3</v>
      </c>
      <c r="H181" s="6">
        <v>12</v>
      </c>
      <c r="M181" s="5" t="s">
        <v>303</v>
      </c>
      <c r="N181" s="10"/>
      <c r="O181" s="10">
        <v>3</v>
      </c>
      <c r="P181" s="10"/>
      <c r="Q181" s="10"/>
      <c r="R181" s="10">
        <v>6</v>
      </c>
      <c r="S181" s="10">
        <v>3</v>
      </c>
      <c r="T181" s="10">
        <f t="shared" si="11"/>
        <v>12</v>
      </c>
      <c r="U181" s="49">
        <f t="shared" si="12"/>
        <v>2.7697634160415464E-4</v>
      </c>
    </row>
    <row r="182" spans="1:21">
      <c r="A182" s="5" t="s">
        <v>292</v>
      </c>
      <c r="B182" s="6"/>
      <c r="C182" s="6">
        <v>4</v>
      </c>
      <c r="D182" s="6">
        <v>4</v>
      </c>
      <c r="E182" s="6"/>
      <c r="F182" s="6">
        <v>1</v>
      </c>
      <c r="G182" s="6">
        <v>3</v>
      </c>
      <c r="H182" s="6">
        <v>12</v>
      </c>
      <c r="M182" s="5" t="s">
        <v>292</v>
      </c>
      <c r="N182" s="10"/>
      <c r="O182" s="10">
        <v>4</v>
      </c>
      <c r="P182" s="10">
        <v>4</v>
      </c>
      <c r="Q182" s="10"/>
      <c r="R182" s="10">
        <v>1</v>
      </c>
      <c r="S182" s="10">
        <v>3</v>
      </c>
      <c r="T182" s="10">
        <f t="shared" si="11"/>
        <v>12</v>
      </c>
      <c r="U182" s="49">
        <f t="shared" si="12"/>
        <v>2.7697634160415464E-4</v>
      </c>
    </row>
    <row r="183" spans="1:21">
      <c r="A183" s="5" t="s">
        <v>301</v>
      </c>
      <c r="B183" s="6"/>
      <c r="C183" s="6">
        <v>2</v>
      </c>
      <c r="D183" s="6"/>
      <c r="E183" s="6"/>
      <c r="F183" s="6">
        <v>6</v>
      </c>
      <c r="G183" s="6">
        <v>3</v>
      </c>
      <c r="H183" s="6">
        <v>11</v>
      </c>
      <c r="M183" s="5" t="s">
        <v>301</v>
      </c>
      <c r="N183" s="10"/>
      <c r="O183" s="10">
        <v>2</v>
      </c>
      <c r="P183" s="10"/>
      <c r="Q183" s="10"/>
      <c r="R183" s="10">
        <v>6</v>
      </c>
      <c r="S183" s="10">
        <v>3</v>
      </c>
      <c r="T183" s="10">
        <f t="shared" si="11"/>
        <v>11</v>
      </c>
      <c r="U183" s="49">
        <f t="shared" si="12"/>
        <v>2.5389497980380841E-4</v>
      </c>
    </row>
    <row r="184" spans="1:21">
      <c r="A184" s="5" t="s">
        <v>461</v>
      </c>
      <c r="B184" s="6">
        <v>7</v>
      </c>
      <c r="C184" s="6">
        <v>0</v>
      </c>
      <c r="D184" s="6"/>
      <c r="E184" s="6"/>
      <c r="F184" s="6"/>
      <c r="G184" s="6">
        <v>3</v>
      </c>
      <c r="H184" s="6">
        <v>10</v>
      </c>
      <c r="M184" s="5" t="s">
        <v>304</v>
      </c>
      <c r="N184" s="10"/>
      <c r="O184" s="10">
        <v>3</v>
      </c>
      <c r="P184" s="10">
        <v>3</v>
      </c>
      <c r="Q184" s="10"/>
      <c r="R184" s="10">
        <v>3</v>
      </c>
      <c r="S184" s="10">
        <v>1</v>
      </c>
      <c r="T184" s="10">
        <f t="shared" si="11"/>
        <v>10</v>
      </c>
      <c r="U184" s="49">
        <f t="shared" si="12"/>
        <v>2.3081361800346219E-4</v>
      </c>
    </row>
    <row r="185" spans="1:21">
      <c r="A185" s="5" t="s">
        <v>304</v>
      </c>
      <c r="B185" s="6"/>
      <c r="C185" s="6">
        <v>3</v>
      </c>
      <c r="D185" s="6">
        <v>3</v>
      </c>
      <c r="E185" s="6"/>
      <c r="F185" s="6">
        <v>3</v>
      </c>
      <c r="G185" s="6">
        <v>1</v>
      </c>
      <c r="H185" s="6">
        <v>10</v>
      </c>
      <c r="M185" s="5" t="s">
        <v>164</v>
      </c>
      <c r="N185" s="10">
        <v>7</v>
      </c>
      <c r="O185" s="10">
        <v>0</v>
      </c>
      <c r="P185" s="10"/>
      <c r="Q185" s="10"/>
      <c r="R185" s="10"/>
      <c r="S185" s="10">
        <v>3</v>
      </c>
      <c r="T185" s="10">
        <f t="shared" si="11"/>
        <v>10</v>
      </c>
      <c r="U185" s="49">
        <f t="shared" si="12"/>
        <v>2.3081361800346219E-4</v>
      </c>
    </row>
    <row r="186" spans="1:21">
      <c r="A186" s="5" t="s">
        <v>327</v>
      </c>
      <c r="B186" s="6"/>
      <c r="C186" s="6"/>
      <c r="D186" s="6">
        <v>1</v>
      </c>
      <c r="E186" s="6"/>
      <c r="F186" s="6">
        <v>5</v>
      </c>
      <c r="G186" s="6">
        <v>2</v>
      </c>
      <c r="H186" s="6">
        <v>8</v>
      </c>
      <c r="M186" s="5" t="s">
        <v>327</v>
      </c>
      <c r="N186" s="10"/>
      <c r="O186" s="10"/>
      <c r="P186" s="10">
        <v>1</v>
      </c>
      <c r="Q186" s="10"/>
      <c r="R186" s="10">
        <v>5</v>
      </c>
      <c r="S186" s="10">
        <v>2</v>
      </c>
      <c r="T186" s="10">
        <f t="shared" si="11"/>
        <v>8</v>
      </c>
      <c r="U186" s="49">
        <f t="shared" si="12"/>
        <v>1.8465089440276977E-4</v>
      </c>
    </row>
    <row r="187" spans="1:21">
      <c r="A187" s="5" t="s">
        <v>300</v>
      </c>
      <c r="B187" s="6"/>
      <c r="C187" s="6">
        <v>4</v>
      </c>
      <c r="D187" s="6">
        <v>3</v>
      </c>
      <c r="E187" s="6"/>
      <c r="F187" s="6"/>
      <c r="G187" s="6"/>
      <c r="H187" s="6">
        <v>7</v>
      </c>
      <c r="M187" s="5" t="s">
        <v>300</v>
      </c>
      <c r="N187" s="10"/>
      <c r="O187" s="10">
        <v>4</v>
      </c>
      <c r="P187" s="10">
        <v>3</v>
      </c>
      <c r="Q187" s="10"/>
      <c r="R187" s="10"/>
      <c r="S187" s="10"/>
      <c r="T187" s="10">
        <f t="shared" si="11"/>
        <v>7</v>
      </c>
      <c r="U187" s="49">
        <f t="shared" si="12"/>
        <v>1.6156953260242353E-4</v>
      </c>
    </row>
    <row r="188" spans="1:21">
      <c r="A188" s="5" t="s">
        <v>465</v>
      </c>
      <c r="B188" s="6"/>
      <c r="C188" s="6"/>
      <c r="D188" s="6"/>
      <c r="E188" s="6"/>
      <c r="F188" s="6">
        <v>6</v>
      </c>
      <c r="G188" s="6"/>
      <c r="H188" s="6">
        <v>6</v>
      </c>
      <c r="M188" s="5" t="s">
        <v>392</v>
      </c>
      <c r="N188" s="10"/>
      <c r="O188" s="10"/>
      <c r="P188" s="10"/>
      <c r="Q188" s="10"/>
      <c r="R188" s="10">
        <v>6</v>
      </c>
      <c r="S188" s="10"/>
      <c r="T188" s="10">
        <f t="shared" si="11"/>
        <v>6</v>
      </c>
      <c r="U188" s="49">
        <f t="shared" si="12"/>
        <v>1.3848817080207732E-4</v>
      </c>
    </row>
    <row r="189" spans="1:21">
      <c r="A189" s="5" t="s">
        <v>147</v>
      </c>
      <c r="B189" s="6">
        <v>2</v>
      </c>
      <c r="C189" s="6">
        <v>2</v>
      </c>
      <c r="D189" s="6"/>
      <c r="E189" s="6"/>
      <c r="F189" s="6"/>
      <c r="G189" s="6"/>
      <c r="H189" s="6">
        <v>4</v>
      </c>
      <c r="M189" s="5" t="s">
        <v>391</v>
      </c>
      <c r="N189" s="10"/>
      <c r="O189" s="10"/>
      <c r="P189" s="10"/>
      <c r="Q189" s="10"/>
      <c r="R189" s="10">
        <v>4</v>
      </c>
      <c r="S189" s="10"/>
      <c r="T189" s="10">
        <f t="shared" si="11"/>
        <v>4</v>
      </c>
      <c r="U189" s="49">
        <f t="shared" si="12"/>
        <v>9.2325447201384886E-5</v>
      </c>
    </row>
    <row r="190" spans="1:21">
      <c r="A190" s="5" t="s">
        <v>460</v>
      </c>
      <c r="B190" s="6"/>
      <c r="C190" s="6"/>
      <c r="D190" s="6"/>
      <c r="E190" s="6">
        <v>4</v>
      </c>
      <c r="F190" s="6"/>
      <c r="G190" s="6"/>
      <c r="H190" s="6">
        <v>4</v>
      </c>
      <c r="M190" s="5" t="s">
        <v>321</v>
      </c>
      <c r="N190" s="10"/>
      <c r="O190" s="10"/>
      <c r="P190" s="10">
        <v>4</v>
      </c>
      <c r="Q190" s="10"/>
      <c r="R190" s="10"/>
      <c r="S190" s="10"/>
      <c r="T190" s="10">
        <f t="shared" si="11"/>
        <v>4</v>
      </c>
      <c r="U190" s="49">
        <f t="shared" si="12"/>
        <v>9.2325447201384886E-5</v>
      </c>
    </row>
    <row r="191" spans="1:21">
      <c r="A191" s="5" t="s">
        <v>321</v>
      </c>
      <c r="B191" s="6"/>
      <c r="C191" s="6"/>
      <c r="D191" s="6">
        <v>4</v>
      </c>
      <c r="E191" s="6"/>
      <c r="F191" s="6"/>
      <c r="G191" s="6"/>
      <c r="H191" s="6">
        <v>4</v>
      </c>
      <c r="M191" s="5" t="s">
        <v>368</v>
      </c>
      <c r="N191" s="10"/>
      <c r="O191" s="10"/>
      <c r="P191" s="10"/>
      <c r="Q191" s="10">
        <v>4</v>
      </c>
      <c r="R191" s="10"/>
      <c r="S191" s="10"/>
      <c r="T191" s="10">
        <f t="shared" si="11"/>
        <v>4</v>
      </c>
      <c r="U191" s="49">
        <f t="shared" si="12"/>
        <v>9.2325447201384886E-5</v>
      </c>
    </row>
    <row r="192" spans="1:21">
      <c r="A192" s="5" t="s">
        <v>391</v>
      </c>
      <c r="B192" s="6"/>
      <c r="C192" s="6"/>
      <c r="D192" s="6"/>
      <c r="E192" s="6"/>
      <c r="F192" s="6">
        <v>4</v>
      </c>
      <c r="G192" s="6"/>
      <c r="H192" s="6">
        <v>4</v>
      </c>
      <c r="M192" s="5" t="s">
        <v>147</v>
      </c>
      <c r="N192" s="10">
        <v>2</v>
      </c>
      <c r="O192" s="10">
        <v>2</v>
      </c>
      <c r="P192" s="10"/>
      <c r="Q192" s="10"/>
      <c r="R192" s="10"/>
      <c r="S192" s="10"/>
      <c r="T192" s="10">
        <f t="shared" si="11"/>
        <v>4</v>
      </c>
      <c r="U192" s="49">
        <f t="shared" si="12"/>
        <v>9.2325447201384886E-5</v>
      </c>
    </row>
    <row r="193" spans="1:21">
      <c r="A193" s="5" t="s">
        <v>305</v>
      </c>
      <c r="B193" s="6"/>
      <c r="C193" s="6">
        <v>3</v>
      </c>
      <c r="D193" s="6"/>
      <c r="E193" s="6"/>
      <c r="F193" s="6"/>
      <c r="G193" s="6"/>
      <c r="H193" s="6">
        <v>3</v>
      </c>
      <c r="M193" s="5" t="s">
        <v>305</v>
      </c>
      <c r="N193" s="10"/>
      <c r="O193" s="10">
        <v>3</v>
      </c>
      <c r="P193" s="10"/>
      <c r="Q193" s="10"/>
      <c r="R193" s="10"/>
      <c r="S193" s="10"/>
      <c r="T193" s="10">
        <f t="shared" si="11"/>
        <v>3</v>
      </c>
      <c r="U193" s="49">
        <f t="shared" si="12"/>
        <v>6.9244085401038661E-5</v>
      </c>
    </row>
    <row r="194" spans="1:21">
      <c r="A194" s="5" t="s">
        <v>389</v>
      </c>
      <c r="B194" s="6"/>
      <c r="C194" s="6"/>
      <c r="D194" s="6"/>
      <c r="E194" s="6"/>
      <c r="F194" s="6">
        <v>1</v>
      </c>
      <c r="G194" s="6"/>
      <c r="H194" s="6">
        <v>1</v>
      </c>
      <c r="M194" s="5" t="s">
        <v>389</v>
      </c>
      <c r="N194" s="10"/>
      <c r="O194" s="10"/>
      <c r="P194" s="10"/>
      <c r="Q194" s="10"/>
      <c r="R194" s="10">
        <v>1</v>
      </c>
      <c r="S194" s="10"/>
      <c r="T194" s="10">
        <f t="shared" ref="T194" si="13">SUM(N194:S194)</f>
        <v>1</v>
      </c>
      <c r="U194" s="49">
        <f t="shared" ref="U194:U195" si="14">+T194/$T$195</f>
        <v>2.3081361800346221E-5</v>
      </c>
    </row>
    <row r="195" spans="1:21" ht="15">
      <c r="A195" s="5" t="s">
        <v>421</v>
      </c>
      <c r="B195" s="6">
        <v>4725</v>
      </c>
      <c r="C195" s="6">
        <v>5065</v>
      </c>
      <c r="D195" s="6">
        <v>3669</v>
      </c>
      <c r="E195" s="6">
        <v>5928</v>
      </c>
      <c r="F195" s="6">
        <v>10174</v>
      </c>
      <c r="G195" s="6">
        <v>13764</v>
      </c>
      <c r="H195" s="6">
        <v>43325</v>
      </c>
      <c r="M195" s="11" t="s">
        <v>421</v>
      </c>
      <c r="N195" s="12">
        <f t="shared" ref="N195:S195" si="15">SUM(N129:N194)</f>
        <v>4725</v>
      </c>
      <c r="O195" s="12">
        <f t="shared" si="15"/>
        <v>5065</v>
      </c>
      <c r="P195" s="12">
        <f t="shared" si="15"/>
        <v>3669</v>
      </c>
      <c r="Q195" s="12">
        <f t="shared" si="15"/>
        <v>5928</v>
      </c>
      <c r="R195" s="12">
        <f t="shared" si="15"/>
        <v>10174</v>
      </c>
      <c r="S195" s="12">
        <f t="shared" si="15"/>
        <v>13764</v>
      </c>
      <c r="T195" s="12">
        <f>SUM(T129:T194)</f>
        <v>43325</v>
      </c>
      <c r="U195" s="51">
        <f t="shared" si="14"/>
        <v>1</v>
      </c>
    </row>
    <row r="197" spans="1:21" hidden="1"/>
    <row r="198" spans="1:21" hidden="1"/>
    <row r="199" spans="1:21" ht="18">
      <c r="M199" s="8" t="s">
        <v>449</v>
      </c>
    </row>
    <row r="200" spans="1:21">
      <c r="A200" s="4" t="s">
        <v>423</v>
      </c>
      <c r="B200" s="4" t="s">
        <v>434</v>
      </c>
    </row>
    <row r="201" spans="1:21" ht="30">
      <c r="A201" s="4" t="s">
        <v>414</v>
      </c>
      <c r="B201" t="s">
        <v>415</v>
      </c>
      <c r="C201" t="s">
        <v>416</v>
      </c>
      <c r="D201" t="s">
        <v>417</v>
      </c>
      <c r="E201" t="s">
        <v>418</v>
      </c>
      <c r="F201" t="s">
        <v>419</v>
      </c>
      <c r="G201" t="s">
        <v>420</v>
      </c>
      <c r="H201" t="s">
        <v>421</v>
      </c>
      <c r="M201" s="11" t="s">
        <v>440</v>
      </c>
      <c r="N201" s="11" t="s">
        <v>415</v>
      </c>
      <c r="O201" s="11" t="s">
        <v>416</v>
      </c>
      <c r="P201" s="11" t="s">
        <v>417</v>
      </c>
      <c r="Q201" s="11" t="s">
        <v>418</v>
      </c>
      <c r="R201" s="11" t="s">
        <v>419</v>
      </c>
      <c r="S201" s="11" t="s">
        <v>420</v>
      </c>
      <c r="T201" s="9" t="s">
        <v>499</v>
      </c>
    </row>
    <row r="202" spans="1:21">
      <c r="A202" s="5" t="s">
        <v>469</v>
      </c>
      <c r="B202" s="6">
        <v>112</v>
      </c>
      <c r="C202" s="6">
        <v>108</v>
      </c>
      <c r="D202" s="6">
        <v>31</v>
      </c>
      <c r="E202" s="6">
        <v>295</v>
      </c>
      <c r="F202" s="6">
        <v>2966</v>
      </c>
      <c r="G202" s="6">
        <v>3224</v>
      </c>
      <c r="H202" s="6">
        <v>6736</v>
      </c>
      <c r="M202" s="23" t="s">
        <v>185</v>
      </c>
      <c r="N202" s="24">
        <v>112</v>
      </c>
      <c r="O202" s="24">
        <v>108</v>
      </c>
      <c r="P202" s="24">
        <v>31</v>
      </c>
      <c r="Q202" s="24">
        <v>295</v>
      </c>
      <c r="R202" s="24">
        <v>2966</v>
      </c>
      <c r="S202" s="24">
        <v>3224</v>
      </c>
      <c r="T202" s="24">
        <f>SUM(N202:S202)</f>
        <v>6736</v>
      </c>
    </row>
    <row r="203" spans="1:21">
      <c r="A203" s="22" t="s">
        <v>250</v>
      </c>
      <c r="B203" s="6"/>
      <c r="C203" s="6">
        <v>11</v>
      </c>
      <c r="D203" s="6"/>
      <c r="E203" s="6"/>
      <c r="F203" s="6">
        <v>2470</v>
      </c>
      <c r="G203" s="6">
        <v>2780</v>
      </c>
      <c r="H203" s="6">
        <v>5261</v>
      </c>
      <c r="M203" s="22" t="s">
        <v>250</v>
      </c>
      <c r="N203" s="10"/>
      <c r="O203" s="10">
        <v>11</v>
      </c>
      <c r="P203" s="10"/>
      <c r="Q203" s="10"/>
      <c r="R203" s="10">
        <v>2470</v>
      </c>
      <c r="S203" s="10">
        <v>2780</v>
      </c>
      <c r="T203" s="10">
        <f t="shared" ref="T203:T266" si="16">SUM(N203:S203)</f>
        <v>5261</v>
      </c>
    </row>
    <row r="204" spans="1:21">
      <c r="A204" s="22" t="s">
        <v>186</v>
      </c>
      <c r="B204" s="6">
        <v>112</v>
      </c>
      <c r="C204" s="6">
        <v>89</v>
      </c>
      <c r="D204" s="6">
        <v>31</v>
      </c>
      <c r="E204" s="6">
        <v>294</v>
      </c>
      <c r="F204" s="6">
        <v>496</v>
      </c>
      <c r="G204" s="6">
        <v>444</v>
      </c>
      <c r="H204" s="6">
        <v>1466</v>
      </c>
      <c r="M204" s="22" t="s">
        <v>186</v>
      </c>
      <c r="N204" s="10">
        <v>112</v>
      </c>
      <c r="O204" s="10">
        <v>89</v>
      </c>
      <c r="P204" s="10">
        <v>31</v>
      </c>
      <c r="Q204" s="10">
        <v>294</v>
      </c>
      <c r="R204" s="10">
        <v>496</v>
      </c>
      <c r="S204" s="10">
        <v>444</v>
      </c>
      <c r="T204" s="10">
        <f t="shared" si="16"/>
        <v>1466</v>
      </c>
    </row>
    <row r="205" spans="1:21">
      <c r="A205" s="22" t="s">
        <v>246</v>
      </c>
      <c r="B205" s="6"/>
      <c r="C205" s="6">
        <v>8</v>
      </c>
      <c r="D205" s="6"/>
      <c r="E205" s="6">
        <v>1</v>
      </c>
      <c r="F205" s="6"/>
      <c r="G205" s="6"/>
      <c r="H205" s="6">
        <v>9</v>
      </c>
      <c r="M205" s="22" t="s">
        <v>246</v>
      </c>
      <c r="N205" s="10"/>
      <c r="O205" s="10">
        <v>8</v>
      </c>
      <c r="P205" s="10"/>
      <c r="Q205" s="10">
        <v>1</v>
      </c>
      <c r="R205" s="10"/>
      <c r="S205" s="10"/>
      <c r="T205" s="10">
        <f t="shared" si="16"/>
        <v>9</v>
      </c>
    </row>
    <row r="206" spans="1:21">
      <c r="A206" s="5" t="s">
        <v>456</v>
      </c>
      <c r="B206" s="6">
        <v>1195</v>
      </c>
      <c r="C206" s="6">
        <v>1512</v>
      </c>
      <c r="D206" s="6">
        <v>814</v>
      </c>
      <c r="E206" s="6">
        <v>1220</v>
      </c>
      <c r="F206" s="6"/>
      <c r="G206" s="6">
        <v>1108</v>
      </c>
      <c r="H206" s="6">
        <v>5849</v>
      </c>
      <c r="M206" s="23" t="s">
        <v>40</v>
      </c>
      <c r="N206" s="24">
        <v>1195</v>
      </c>
      <c r="O206" s="24">
        <v>1512</v>
      </c>
      <c r="P206" s="24">
        <v>814</v>
      </c>
      <c r="Q206" s="24">
        <v>1220</v>
      </c>
      <c r="R206" s="24"/>
      <c r="S206" s="24">
        <v>1108</v>
      </c>
      <c r="T206" s="24">
        <f t="shared" si="16"/>
        <v>5849</v>
      </c>
    </row>
    <row r="207" spans="1:21">
      <c r="A207" s="22" t="s">
        <v>41</v>
      </c>
      <c r="B207" s="6">
        <v>871</v>
      </c>
      <c r="C207" s="6">
        <v>736</v>
      </c>
      <c r="D207" s="6">
        <v>814</v>
      </c>
      <c r="E207" s="6">
        <v>779</v>
      </c>
      <c r="F207" s="6"/>
      <c r="G207" s="6">
        <v>808</v>
      </c>
      <c r="H207" s="6">
        <v>4008</v>
      </c>
      <c r="M207" s="22" t="s">
        <v>41</v>
      </c>
      <c r="N207" s="10">
        <v>871</v>
      </c>
      <c r="O207" s="10">
        <v>736</v>
      </c>
      <c r="P207" s="10">
        <v>814</v>
      </c>
      <c r="Q207" s="10">
        <v>779</v>
      </c>
      <c r="R207" s="10"/>
      <c r="S207" s="10">
        <v>808</v>
      </c>
      <c r="T207" s="10">
        <f t="shared" si="16"/>
        <v>4008</v>
      </c>
    </row>
    <row r="208" spans="1:21">
      <c r="A208" s="22" t="s">
        <v>215</v>
      </c>
      <c r="B208" s="6">
        <v>324</v>
      </c>
      <c r="C208" s="6">
        <v>776</v>
      </c>
      <c r="D208" s="6"/>
      <c r="E208" s="6">
        <v>441</v>
      </c>
      <c r="F208" s="6"/>
      <c r="G208" s="6">
        <v>300</v>
      </c>
      <c r="H208" s="6">
        <v>1841</v>
      </c>
      <c r="M208" s="22" t="s">
        <v>215</v>
      </c>
      <c r="N208" s="10">
        <v>324</v>
      </c>
      <c r="O208" s="10">
        <v>776</v>
      </c>
      <c r="P208" s="10"/>
      <c r="Q208" s="10">
        <v>441</v>
      </c>
      <c r="R208" s="10"/>
      <c r="S208" s="10">
        <v>300</v>
      </c>
      <c r="T208" s="10">
        <f t="shared" si="16"/>
        <v>1841</v>
      </c>
    </row>
    <row r="209" spans="1:20">
      <c r="A209" s="5" t="s">
        <v>338</v>
      </c>
      <c r="B209" s="6"/>
      <c r="C209" s="6"/>
      <c r="D209" s="6"/>
      <c r="E209" s="6">
        <v>485</v>
      </c>
      <c r="F209" s="6">
        <v>1363</v>
      </c>
      <c r="G209" s="6">
        <v>1823</v>
      </c>
      <c r="H209" s="6">
        <v>3671</v>
      </c>
      <c r="M209" s="23" t="s">
        <v>338</v>
      </c>
      <c r="N209" s="24"/>
      <c r="O209" s="24"/>
      <c r="P209" s="24"/>
      <c r="Q209" s="24">
        <v>485</v>
      </c>
      <c r="R209" s="24">
        <v>1363</v>
      </c>
      <c r="S209" s="24">
        <v>1823</v>
      </c>
      <c r="T209" s="24">
        <f t="shared" si="16"/>
        <v>3671</v>
      </c>
    </row>
    <row r="210" spans="1:20">
      <c r="A210" s="22" t="s">
        <v>353</v>
      </c>
      <c r="B210" s="6"/>
      <c r="C210" s="6"/>
      <c r="D210" s="6"/>
      <c r="E210" s="6">
        <v>440</v>
      </c>
      <c r="F210" s="6">
        <v>1222</v>
      </c>
      <c r="G210" s="6">
        <v>1637</v>
      </c>
      <c r="H210" s="6">
        <v>3299</v>
      </c>
      <c r="M210" s="22" t="s">
        <v>353</v>
      </c>
      <c r="N210" s="10"/>
      <c r="O210" s="10"/>
      <c r="P210" s="10"/>
      <c r="Q210" s="10">
        <v>440</v>
      </c>
      <c r="R210" s="10">
        <v>1222</v>
      </c>
      <c r="S210" s="10">
        <v>1637</v>
      </c>
      <c r="T210" s="10">
        <f t="shared" si="16"/>
        <v>3299</v>
      </c>
    </row>
    <row r="211" spans="1:20">
      <c r="A211" s="22" t="s">
        <v>340</v>
      </c>
      <c r="B211" s="6"/>
      <c r="C211" s="6"/>
      <c r="D211" s="6"/>
      <c r="E211" s="6">
        <v>9</v>
      </c>
      <c r="F211" s="6">
        <v>109</v>
      </c>
      <c r="G211" s="6">
        <v>94</v>
      </c>
      <c r="H211" s="6">
        <v>212</v>
      </c>
      <c r="M211" s="22" t="s">
        <v>340</v>
      </c>
      <c r="N211" s="10"/>
      <c r="O211" s="10"/>
      <c r="P211" s="10"/>
      <c r="Q211" s="10">
        <v>9</v>
      </c>
      <c r="R211" s="10">
        <v>109</v>
      </c>
      <c r="S211" s="10">
        <v>94</v>
      </c>
      <c r="T211" s="10">
        <f t="shared" si="16"/>
        <v>212</v>
      </c>
    </row>
    <row r="212" spans="1:20">
      <c r="A212" s="22" t="s">
        <v>339</v>
      </c>
      <c r="B212" s="6"/>
      <c r="C212" s="6"/>
      <c r="D212" s="6"/>
      <c r="E212" s="6">
        <v>28</v>
      </c>
      <c r="F212" s="6">
        <v>32</v>
      </c>
      <c r="G212" s="6">
        <v>92</v>
      </c>
      <c r="H212" s="6">
        <v>152</v>
      </c>
      <c r="M212" s="22" t="s">
        <v>339</v>
      </c>
      <c r="N212" s="10"/>
      <c r="O212" s="10"/>
      <c r="P212" s="10"/>
      <c r="Q212" s="10">
        <v>28</v>
      </c>
      <c r="R212" s="10">
        <v>32</v>
      </c>
      <c r="S212" s="10">
        <v>92</v>
      </c>
      <c r="T212" s="10">
        <f t="shared" si="16"/>
        <v>152</v>
      </c>
    </row>
    <row r="213" spans="1:20">
      <c r="A213" s="22" t="s">
        <v>170</v>
      </c>
      <c r="B213" s="6"/>
      <c r="C213" s="6"/>
      <c r="D213" s="6"/>
      <c r="E213" s="6">
        <v>8</v>
      </c>
      <c r="F213" s="6"/>
      <c r="G213" s="6"/>
      <c r="H213" s="6">
        <v>8</v>
      </c>
      <c r="M213" s="22" t="s">
        <v>170</v>
      </c>
      <c r="N213" s="10"/>
      <c r="O213" s="10"/>
      <c r="P213" s="10"/>
      <c r="Q213" s="10">
        <v>8</v>
      </c>
      <c r="R213" s="10"/>
      <c r="S213" s="10"/>
      <c r="T213" s="10">
        <f t="shared" si="16"/>
        <v>8</v>
      </c>
    </row>
    <row r="214" spans="1:20">
      <c r="A214" s="5" t="s">
        <v>68</v>
      </c>
      <c r="B214" s="6">
        <v>529</v>
      </c>
      <c r="C214" s="6">
        <v>491</v>
      </c>
      <c r="D214" s="6">
        <v>517</v>
      </c>
      <c r="E214" s="6">
        <v>505</v>
      </c>
      <c r="F214" s="6">
        <v>512</v>
      </c>
      <c r="G214" s="6">
        <v>542</v>
      </c>
      <c r="H214" s="6">
        <v>3096</v>
      </c>
      <c r="M214" s="23" t="s">
        <v>68</v>
      </c>
      <c r="N214" s="24">
        <v>529</v>
      </c>
      <c r="O214" s="24">
        <v>491</v>
      </c>
      <c r="P214" s="24">
        <v>517</v>
      </c>
      <c r="Q214" s="24">
        <v>505</v>
      </c>
      <c r="R214" s="24">
        <v>512</v>
      </c>
      <c r="S214" s="24">
        <v>542</v>
      </c>
      <c r="T214" s="24">
        <f t="shared" si="16"/>
        <v>3096</v>
      </c>
    </row>
    <row r="215" spans="1:20">
      <c r="A215" s="22" t="s">
        <v>257</v>
      </c>
      <c r="B215" s="6"/>
      <c r="C215" s="6">
        <v>491</v>
      </c>
      <c r="D215" s="6">
        <v>517</v>
      </c>
      <c r="E215" s="6">
        <v>505</v>
      </c>
      <c r="F215" s="6">
        <v>512</v>
      </c>
      <c r="G215" s="6">
        <v>542</v>
      </c>
      <c r="H215" s="6">
        <v>2567</v>
      </c>
      <c r="M215" s="22" t="s">
        <v>257</v>
      </c>
      <c r="N215" s="10"/>
      <c r="O215" s="10">
        <v>491</v>
      </c>
      <c r="P215" s="10">
        <v>517</v>
      </c>
      <c r="Q215" s="10">
        <v>505</v>
      </c>
      <c r="R215" s="10">
        <v>512</v>
      </c>
      <c r="S215" s="10">
        <v>542</v>
      </c>
      <c r="T215" s="10">
        <f t="shared" si="16"/>
        <v>2567</v>
      </c>
    </row>
    <row r="216" spans="1:20">
      <c r="A216" s="22" t="s">
        <v>69</v>
      </c>
      <c r="B216" s="6">
        <v>529</v>
      </c>
      <c r="C216" s="6"/>
      <c r="D216" s="6"/>
      <c r="E216" s="6"/>
      <c r="F216" s="6"/>
      <c r="G216" s="6"/>
      <c r="H216" s="6">
        <v>529</v>
      </c>
      <c r="M216" s="22" t="s">
        <v>69</v>
      </c>
      <c r="N216" s="10">
        <v>529</v>
      </c>
      <c r="O216" s="10"/>
      <c r="P216" s="10"/>
      <c r="Q216" s="10"/>
      <c r="R216" s="10"/>
      <c r="S216" s="10"/>
      <c r="T216" s="10">
        <f t="shared" si="16"/>
        <v>529</v>
      </c>
    </row>
    <row r="217" spans="1:20">
      <c r="A217" s="5" t="s">
        <v>34</v>
      </c>
      <c r="B217" s="6">
        <v>470</v>
      </c>
      <c r="C217" s="6">
        <v>456</v>
      </c>
      <c r="D217" s="6">
        <v>453</v>
      </c>
      <c r="E217" s="6">
        <v>434</v>
      </c>
      <c r="F217" s="6">
        <v>343</v>
      </c>
      <c r="G217" s="6">
        <v>514</v>
      </c>
      <c r="H217" s="6">
        <v>2670</v>
      </c>
      <c r="M217" s="23" t="s">
        <v>34</v>
      </c>
      <c r="N217" s="24">
        <v>470</v>
      </c>
      <c r="O217" s="24">
        <v>456</v>
      </c>
      <c r="P217" s="24">
        <v>453</v>
      </c>
      <c r="Q217" s="24">
        <v>434</v>
      </c>
      <c r="R217" s="24">
        <v>343</v>
      </c>
      <c r="S217" s="24">
        <v>514</v>
      </c>
      <c r="T217" s="24">
        <f t="shared" si="16"/>
        <v>2670</v>
      </c>
    </row>
    <row r="218" spans="1:20">
      <c r="A218" s="22" t="s">
        <v>35</v>
      </c>
      <c r="B218" s="6">
        <v>470</v>
      </c>
      <c r="C218" s="6">
        <v>456</v>
      </c>
      <c r="D218" s="6">
        <v>387</v>
      </c>
      <c r="E218" s="6">
        <v>362</v>
      </c>
      <c r="F218" s="6">
        <v>280</v>
      </c>
      <c r="G218" s="6">
        <v>224</v>
      </c>
      <c r="H218" s="6">
        <v>2179</v>
      </c>
      <c r="M218" s="22" t="s">
        <v>35</v>
      </c>
      <c r="N218" s="10">
        <v>470</v>
      </c>
      <c r="O218" s="10">
        <v>456</v>
      </c>
      <c r="P218" s="10">
        <v>387</v>
      </c>
      <c r="Q218" s="10">
        <v>362</v>
      </c>
      <c r="R218" s="10">
        <v>280</v>
      </c>
      <c r="S218" s="10">
        <v>224</v>
      </c>
      <c r="T218" s="10">
        <f t="shared" si="16"/>
        <v>2179</v>
      </c>
    </row>
    <row r="219" spans="1:20">
      <c r="A219" s="22" t="s">
        <v>312</v>
      </c>
      <c r="B219" s="6"/>
      <c r="C219" s="6"/>
      <c r="D219" s="6">
        <v>66</v>
      </c>
      <c r="E219" s="6">
        <v>72</v>
      </c>
      <c r="F219" s="6">
        <v>63</v>
      </c>
      <c r="G219" s="6">
        <v>290</v>
      </c>
      <c r="H219" s="6">
        <v>491</v>
      </c>
      <c r="M219" s="22" t="s">
        <v>312</v>
      </c>
      <c r="N219" s="10"/>
      <c r="O219" s="10"/>
      <c r="P219" s="10">
        <v>66</v>
      </c>
      <c r="Q219" s="10">
        <v>72</v>
      </c>
      <c r="R219" s="10">
        <v>63</v>
      </c>
      <c r="S219" s="10">
        <v>290</v>
      </c>
      <c r="T219" s="10">
        <f t="shared" si="16"/>
        <v>491</v>
      </c>
    </row>
    <row r="220" spans="1:20">
      <c r="A220" s="5" t="s">
        <v>169</v>
      </c>
      <c r="B220" s="6">
        <v>336</v>
      </c>
      <c r="C220" s="6">
        <v>192</v>
      </c>
      <c r="D220" s="6">
        <v>207</v>
      </c>
      <c r="E220" s="6">
        <v>242</v>
      </c>
      <c r="F220" s="6">
        <v>509</v>
      </c>
      <c r="G220" s="6">
        <v>571</v>
      </c>
      <c r="H220" s="6">
        <v>2057</v>
      </c>
      <c r="M220" s="23" t="s">
        <v>169</v>
      </c>
      <c r="N220" s="24">
        <v>336</v>
      </c>
      <c r="O220" s="24">
        <v>192</v>
      </c>
      <c r="P220" s="24">
        <v>207</v>
      </c>
      <c r="Q220" s="24">
        <v>242</v>
      </c>
      <c r="R220" s="24">
        <v>509</v>
      </c>
      <c r="S220" s="24">
        <v>571</v>
      </c>
      <c r="T220" s="24">
        <f t="shared" si="16"/>
        <v>2057</v>
      </c>
    </row>
    <row r="221" spans="1:20">
      <c r="A221" s="22" t="s">
        <v>170</v>
      </c>
      <c r="B221" s="6">
        <v>208</v>
      </c>
      <c r="C221" s="6">
        <v>131</v>
      </c>
      <c r="D221" s="6"/>
      <c r="E221" s="6">
        <v>59</v>
      </c>
      <c r="F221" s="6">
        <v>323</v>
      </c>
      <c r="G221" s="6">
        <v>292</v>
      </c>
      <c r="H221" s="6">
        <v>1013</v>
      </c>
      <c r="M221" s="22" t="s">
        <v>170</v>
      </c>
      <c r="N221" s="10">
        <v>208</v>
      </c>
      <c r="O221" s="10">
        <v>131</v>
      </c>
      <c r="P221" s="10"/>
      <c r="Q221" s="10">
        <v>59</v>
      </c>
      <c r="R221" s="10">
        <v>323</v>
      </c>
      <c r="S221" s="10">
        <v>292</v>
      </c>
      <c r="T221" s="10">
        <f t="shared" si="16"/>
        <v>1013</v>
      </c>
    </row>
    <row r="222" spans="1:20">
      <c r="A222" s="22" t="s">
        <v>174</v>
      </c>
      <c r="B222" s="6">
        <v>126</v>
      </c>
      <c r="C222" s="6">
        <v>61</v>
      </c>
      <c r="D222" s="6">
        <v>46</v>
      </c>
      <c r="E222" s="6">
        <v>183</v>
      </c>
      <c r="F222" s="6">
        <v>186</v>
      </c>
      <c r="G222" s="6">
        <v>279</v>
      </c>
      <c r="H222" s="6">
        <v>881</v>
      </c>
      <c r="M222" s="22" t="s">
        <v>174</v>
      </c>
      <c r="N222" s="10">
        <v>126</v>
      </c>
      <c r="O222" s="10">
        <v>61</v>
      </c>
      <c r="P222" s="10">
        <v>46</v>
      </c>
      <c r="Q222" s="10">
        <v>183</v>
      </c>
      <c r="R222" s="10">
        <v>186</v>
      </c>
      <c r="S222" s="10">
        <v>279</v>
      </c>
      <c r="T222" s="10">
        <f t="shared" si="16"/>
        <v>881</v>
      </c>
    </row>
    <row r="223" spans="1:20">
      <c r="A223" s="22" t="s">
        <v>324</v>
      </c>
      <c r="B223" s="6"/>
      <c r="C223" s="6"/>
      <c r="D223" s="6">
        <v>161</v>
      </c>
      <c r="E223" s="6"/>
      <c r="F223" s="6"/>
      <c r="G223" s="6"/>
      <c r="H223" s="6">
        <v>161</v>
      </c>
      <c r="M223" s="22" t="s">
        <v>324</v>
      </c>
      <c r="N223" s="10"/>
      <c r="O223" s="10"/>
      <c r="P223" s="10">
        <v>161</v>
      </c>
      <c r="Q223" s="10"/>
      <c r="R223" s="10"/>
      <c r="S223" s="10"/>
      <c r="T223" s="10">
        <f t="shared" si="16"/>
        <v>161</v>
      </c>
    </row>
    <row r="224" spans="1:20">
      <c r="A224" s="22" t="s">
        <v>178</v>
      </c>
      <c r="B224" s="6">
        <v>2</v>
      </c>
      <c r="C224" s="6"/>
      <c r="D224" s="6"/>
      <c r="E224" s="6"/>
      <c r="F224" s="6"/>
      <c r="G224" s="6"/>
      <c r="H224" s="6">
        <v>2</v>
      </c>
      <c r="M224" s="22" t="s">
        <v>178</v>
      </c>
      <c r="N224" s="10">
        <v>2</v>
      </c>
      <c r="O224" s="10"/>
      <c r="P224" s="10"/>
      <c r="Q224" s="10"/>
      <c r="R224" s="10"/>
      <c r="S224" s="10"/>
      <c r="T224" s="10">
        <f t="shared" si="16"/>
        <v>2</v>
      </c>
    </row>
    <row r="225" spans="1:20">
      <c r="A225" s="5" t="s">
        <v>471</v>
      </c>
      <c r="B225" s="6">
        <v>145</v>
      </c>
      <c r="C225" s="6">
        <v>380</v>
      </c>
      <c r="D225" s="6">
        <v>371</v>
      </c>
      <c r="E225" s="6">
        <v>432</v>
      </c>
      <c r="F225" s="6">
        <v>150</v>
      </c>
      <c r="G225" s="6">
        <v>554</v>
      </c>
      <c r="H225" s="6">
        <v>2032</v>
      </c>
      <c r="M225" s="23" t="s">
        <v>53</v>
      </c>
      <c r="N225" s="24">
        <v>145</v>
      </c>
      <c r="O225" s="24">
        <v>380</v>
      </c>
      <c r="P225" s="24">
        <v>371</v>
      </c>
      <c r="Q225" s="24">
        <v>432</v>
      </c>
      <c r="R225" s="24">
        <v>150</v>
      </c>
      <c r="S225" s="24">
        <v>554</v>
      </c>
      <c r="T225" s="24">
        <f t="shared" si="16"/>
        <v>2032</v>
      </c>
    </row>
    <row r="226" spans="1:20">
      <c r="A226" s="22" t="s">
        <v>54</v>
      </c>
      <c r="B226" s="6">
        <v>145</v>
      </c>
      <c r="C226" s="6">
        <v>157</v>
      </c>
      <c r="D226" s="6">
        <v>213</v>
      </c>
      <c r="E226" s="6">
        <v>207</v>
      </c>
      <c r="F226" s="6"/>
      <c r="G226" s="6">
        <v>195</v>
      </c>
      <c r="H226" s="6">
        <v>917</v>
      </c>
      <c r="M226" s="22" t="s">
        <v>54</v>
      </c>
      <c r="N226" s="10">
        <v>145</v>
      </c>
      <c r="O226" s="10">
        <v>157</v>
      </c>
      <c r="P226" s="10">
        <v>213</v>
      </c>
      <c r="Q226" s="10">
        <v>207</v>
      </c>
      <c r="R226" s="10"/>
      <c r="S226" s="10">
        <v>195</v>
      </c>
      <c r="T226" s="10">
        <f t="shared" si="16"/>
        <v>917</v>
      </c>
    </row>
    <row r="227" spans="1:20">
      <c r="A227" s="22" t="s">
        <v>262</v>
      </c>
      <c r="B227" s="6"/>
      <c r="C227" s="6">
        <v>223</v>
      </c>
      <c r="D227" s="6">
        <v>158</v>
      </c>
      <c r="E227" s="6">
        <v>139</v>
      </c>
      <c r="F227" s="6">
        <v>150</v>
      </c>
      <c r="G227" s="6">
        <v>178</v>
      </c>
      <c r="H227" s="6">
        <v>848</v>
      </c>
      <c r="M227" s="22" t="s">
        <v>262</v>
      </c>
      <c r="N227" s="10"/>
      <c r="O227" s="10">
        <v>223</v>
      </c>
      <c r="P227" s="10">
        <v>158</v>
      </c>
      <c r="Q227" s="10">
        <v>139</v>
      </c>
      <c r="R227" s="10">
        <v>150</v>
      </c>
      <c r="S227" s="10">
        <v>178</v>
      </c>
      <c r="T227" s="10">
        <f t="shared" si="16"/>
        <v>848</v>
      </c>
    </row>
    <row r="228" spans="1:20">
      <c r="A228" s="22" t="s">
        <v>341</v>
      </c>
      <c r="B228" s="6"/>
      <c r="C228" s="6"/>
      <c r="D228" s="6"/>
      <c r="E228" s="6">
        <v>86</v>
      </c>
      <c r="F228" s="6"/>
      <c r="G228" s="6">
        <v>181</v>
      </c>
      <c r="H228" s="6">
        <v>267</v>
      </c>
      <c r="M228" s="22" t="s">
        <v>341</v>
      </c>
      <c r="N228" s="10"/>
      <c r="O228" s="10"/>
      <c r="P228" s="10"/>
      <c r="Q228" s="10">
        <v>86</v>
      </c>
      <c r="R228" s="10"/>
      <c r="S228" s="10">
        <v>181</v>
      </c>
      <c r="T228" s="10">
        <f t="shared" si="16"/>
        <v>267</v>
      </c>
    </row>
    <row r="229" spans="1:20">
      <c r="A229" s="5" t="s">
        <v>467</v>
      </c>
      <c r="B229" s="6">
        <v>211</v>
      </c>
      <c r="C229" s="6">
        <v>165</v>
      </c>
      <c r="D229" s="6">
        <v>4</v>
      </c>
      <c r="E229" s="6">
        <v>238</v>
      </c>
      <c r="F229" s="6">
        <v>395</v>
      </c>
      <c r="G229" s="6">
        <v>572</v>
      </c>
      <c r="H229" s="6">
        <v>1585</v>
      </c>
      <c r="M229" s="23" t="s">
        <v>19</v>
      </c>
      <c r="N229" s="24">
        <v>211</v>
      </c>
      <c r="O229" s="24">
        <v>165</v>
      </c>
      <c r="P229" s="24">
        <v>4</v>
      </c>
      <c r="Q229" s="24">
        <v>238</v>
      </c>
      <c r="R229" s="24">
        <v>395</v>
      </c>
      <c r="S229" s="24">
        <v>572</v>
      </c>
      <c r="T229" s="24">
        <f t="shared" si="16"/>
        <v>1585</v>
      </c>
    </row>
    <row r="230" spans="1:20">
      <c r="A230" s="22" t="s">
        <v>182</v>
      </c>
      <c r="B230" s="6">
        <v>200</v>
      </c>
      <c r="C230" s="6">
        <v>160</v>
      </c>
      <c r="D230" s="6"/>
      <c r="E230" s="6">
        <v>211</v>
      </c>
      <c r="F230" s="6">
        <v>351</v>
      </c>
      <c r="G230" s="6">
        <v>484</v>
      </c>
      <c r="H230" s="6">
        <v>1406</v>
      </c>
      <c r="M230" s="22" t="s">
        <v>182</v>
      </c>
      <c r="N230" s="10">
        <v>200</v>
      </c>
      <c r="O230" s="10">
        <v>160</v>
      </c>
      <c r="P230" s="10"/>
      <c r="Q230" s="10">
        <v>211</v>
      </c>
      <c r="R230" s="10">
        <v>351</v>
      </c>
      <c r="S230" s="10">
        <v>484</v>
      </c>
      <c r="T230" s="10">
        <f t="shared" si="16"/>
        <v>1406</v>
      </c>
    </row>
    <row r="231" spans="1:20">
      <c r="A231" s="22" t="s">
        <v>332</v>
      </c>
      <c r="B231" s="6"/>
      <c r="C231" s="6"/>
      <c r="D231" s="6"/>
      <c r="E231" s="6">
        <v>2</v>
      </c>
      <c r="F231" s="6">
        <v>20</v>
      </c>
      <c r="G231" s="6">
        <v>44</v>
      </c>
      <c r="H231" s="6">
        <v>66</v>
      </c>
      <c r="M231" s="22" t="s">
        <v>332</v>
      </c>
      <c r="N231" s="10"/>
      <c r="O231" s="10"/>
      <c r="P231" s="10"/>
      <c r="Q231" s="10">
        <v>2</v>
      </c>
      <c r="R231" s="10">
        <v>20</v>
      </c>
      <c r="S231" s="10">
        <v>44</v>
      </c>
      <c r="T231" s="10">
        <f t="shared" si="16"/>
        <v>66</v>
      </c>
    </row>
    <row r="232" spans="1:20">
      <c r="A232" s="22" t="s">
        <v>20</v>
      </c>
      <c r="B232" s="6">
        <v>11</v>
      </c>
      <c r="C232" s="6">
        <v>5</v>
      </c>
      <c r="D232" s="6">
        <v>4</v>
      </c>
      <c r="E232" s="6">
        <v>13</v>
      </c>
      <c r="F232" s="6"/>
      <c r="G232" s="6">
        <v>16</v>
      </c>
      <c r="H232" s="6">
        <v>49</v>
      </c>
      <c r="M232" s="22" t="s">
        <v>20</v>
      </c>
      <c r="N232" s="10">
        <v>11</v>
      </c>
      <c r="O232" s="10">
        <v>5</v>
      </c>
      <c r="P232" s="10">
        <v>4</v>
      </c>
      <c r="Q232" s="10">
        <v>13</v>
      </c>
      <c r="R232" s="10"/>
      <c r="S232" s="10">
        <v>16</v>
      </c>
      <c r="T232" s="10">
        <f t="shared" si="16"/>
        <v>49</v>
      </c>
    </row>
    <row r="233" spans="1:20">
      <c r="A233" s="22" t="s">
        <v>348</v>
      </c>
      <c r="B233" s="6"/>
      <c r="C233" s="6"/>
      <c r="D233" s="6"/>
      <c r="E233" s="6">
        <v>3</v>
      </c>
      <c r="F233" s="6">
        <v>24</v>
      </c>
      <c r="G233" s="6">
        <v>14</v>
      </c>
      <c r="H233" s="6">
        <v>41</v>
      </c>
      <c r="M233" s="22" t="s">
        <v>348</v>
      </c>
      <c r="N233" s="10"/>
      <c r="O233" s="10"/>
      <c r="P233" s="10"/>
      <c r="Q233" s="10">
        <v>3</v>
      </c>
      <c r="R233" s="10">
        <v>24</v>
      </c>
      <c r="S233" s="10">
        <v>14</v>
      </c>
      <c r="T233" s="10">
        <f t="shared" si="16"/>
        <v>41</v>
      </c>
    </row>
    <row r="234" spans="1:20">
      <c r="A234" s="22" t="s">
        <v>331</v>
      </c>
      <c r="B234" s="6"/>
      <c r="C234" s="6"/>
      <c r="D234" s="6"/>
      <c r="E234" s="6">
        <v>8</v>
      </c>
      <c r="F234" s="6"/>
      <c r="G234" s="6">
        <v>4</v>
      </c>
      <c r="H234" s="6">
        <v>12</v>
      </c>
      <c r="M234" s="22" t="s">
        <v>331</v>
      </c>
      <c r="N234" s="10"/>
      <c r="O234" s="10"/>
      <c r="P234" s="10"/>
      <c r="Q234" s="10">
        <v>8</v>
      </c>
      <c r="R234" s="10"/>
      <c r="S234" s="10">
        <v>4</v>
      </c>
      <c r="T234" s="10">
        <f t="shared" si="16"/>
        <v>12</v>
      </c>
    </row>
    <row r="235" spans="1:20">
      <c r="A235" s="22" t="s">
        <v>333</v>
      </c>
      <c r="B235" s="6"/>
      <c r="C235" s="6"/>
      <c r="D235" s="6"/>
      <c r="E235" s="6">
        <v>1</v>
      </c>
      <c r="F235" s="6"/>
      <c r="G235" s="6">
        <v>10</v>
      </c>
      <c r="H235" s="6">
        <v>11</v>
      </c>
      <c r="M235" s="22" t="s">
        <v>333</v>
      </c>
      <c r="N235" s="10"/>
      <c r="O235" s="10"/>
      <c r="P235" s="10"/>
      <c r="Q235" s="10">
        <v>1</v>
      </c>
      <c r="R235" s="10"/>
      <c r="S235" s="10">
        <v>10</v>
      </c>
      <c r="T235" s="10">
        <f t="shared" si="16"/>
        <v>11</v>
      </c>
    </row>
    <row r="236" spans="1:20">
      <c r="A236" s="5" t="s">
        <v>201</v>
      </c>
      <c r="B236" s="6">
        <v>25</v>
      </c>
      <c r="C236" s="6">
        <v>18</v>
      </c>
      <c r="D236" s="6">
        <v>40</v>
      </c>
      <c r="E236" s="6">
        <v>106</v>
      </c>
      <c r="F236" s="6">
        <v>532</v>
      </c>
      <c r="G236" s="6">
        <v>617</v>
      </c>
      <c r="H236" s="6">
        <v>1338</v>
      </c>
      <c r="M236" s="23" t="s">
        <v>201</v>
      </c>
      <c r="N236" s="24">
        <v>25</v>
      </c>
      <c r="O236" s="24">
        <v>18</v>
      </c>
      <c r="P236" s="24">
        <v>40</v>
      </c>
      <c r="Q236" s="24">
        <v>106</v>
      </c>
      <c r="R236" s="24">
        <v>532</v>
      </c>
      <c r="S236" s="24">
        <v>617</v>
      </c>
      <c r="T236" s="24">
        <f t="shared" si="16"/>
        <v>1338</v>
      </c>
    </row>
    <row r="237" spans="1:20">
      <c r="A237" s="22" t="s">
        <v>285</v>
      </c>
      <c r="B237" s="6"/>
      <c r="C237" s="6">
        <v>18</v>
      </c>
      <c r="D237" s="6">
        <v>40</v>
      </c>
      <c r="E237" s="6">
        <v>106</v>
      </c>
      <c r="F237" s="6">
        <v>232</v>
      </c>
      <c r="G237" s="6">
        <v>282</v>
      </c>
      <c r="H237" s="6">
        <v>678</v>
      </c>
      <c r="M237" s="22" t="s">
        <v>285</v>
      </c>
      <c r="N237" s="10"/>
      <c r="O237" s="10">
        <v>18</v>
      </c>
      <c r="P237" s="10">
        <v>40</v>
      </c>
      <c r="Q237" s="10">
        <v>106</v>
      </c>
      <c r="R237" s="10">
        <v>232</v>
      </c>
      <c r="S237" s="10">
        <v>282</v>
      </c>
      <c r="T237" s="10">
        <f t="shared" si="16"/>
        <v>678</v>
      </c>
    </row>
    <row r="238" spans="1:20">
      <c r="A238" s="22" t="s">
        <v>277</v>
      </c>
      <c r="B238" s="6"/>
      <c r="C238" s="6">
        <v>0</v>
      </c>
      <c r="D238" s="6"/>
      <c r="E238" s="6"/>
      <c r="F238" s="6">
        <v>300</v>
      </c>
      <c r="G238" s="6">
        <v>294</v>
      </c>
      <c r="H238" s="6">
        <v>594</v>
      </c>
      <c r="M238" s="22" t="s">
        <v>277</v>
      </c>
      <c r="N238" s="10"/>
      <c r="O238" s="10">
        <v>0</v>
      </c>
      <c r="P238" s="10"/>
      <c r="Q238" s="10"/>
      <c r="R238" s="10">
        <v>300</v>
      </c>
      <c r="S238" s="10">
        <v>294</v>
      </c>
      <c r="T238" s="10">
        <f t="shared" si="16"/>
        <v>594</v>
      </c>
    </row>
    <row r="239" spans="1:20">
      <c r="A239" s="22" t="s">
        <v>202</v>
      </c>
      <c r="B239" s="6">
        <v>25</v>
      </c>
      <c r="C239" s="6"/>
      <c r="D239" s="6"/>
      <c r="E239" s="6"/>
      <c r="F239" s="6"/>
      <c r="G239" s="6">
        <v>41</v>
      </c>
      <c r="H239" s="6">
        <v>66</v>
      </c>
      <c r="M239" s="22" t="s">
        <v>202</v>
      </c>
      <c r="N239" s="10">
        <v>25</v>
      </c>
      <c r="O239" s="10"/>
      <c r="P239" s="10"/>
      <c r="Q239" s="10"/>
      <c r="R239" s="10"/>
      <c r="S239" s="10">
        <v>41</v>
      </c>
      <c r="T239" s="10">
        <f t="shared" si="16"/>
        <v>66</v>
      </c>
    </row>
    <row r="240" spans="1:20">
      <c r="A240" s="5" t="s">
        <v>78</v>
      </c>
      <c r="B240" s="6">
        <v>117</v>
      </c>
      <c r="C240" s="6">
        <v>107</v>
      </c>
      <c r="D240" s="6">
        <v>81</v>
      </c>
      <c r="E240" s="6">
        <v>144</v>
      </c>
      <c r="F240" s="6">
        <v>335</v>
      </c>
      <c r="G240" s="6">
        <v>539</v>
      </c>
      <c r="H240" s="6">
        <v>1323</v>
      </c>
      <c r="M240" s="23" t="s">
        <v>78</v>
      </c>
      <c r="N240" s="24">
        <v>117</v>
      </c>
      <c r="O240" s="24">
        <v>107</v>
      </c>
      <c r="P240" s="24">
        <v>81</v>
      </c>
      <c r="Q240" s="24">
        <v>144</v>
      </c>
      <c r="R240" s="24">
        <v>335</v>
      </c>
      <c r="S240" s="24">
        <v>539</v>
      </c>
      <c r="T240" s="24">
        <f t="shared" si="16"/>
        <v>1323</v>
      </c>
    </row>
    <row r="241" spans="1:20">
      <c r="A241" s="22" t="s">
        <v>231</v>
      </c>
      <c r="B241" s="6">
        <v>62</v>
      </c>
      <c r="C241" s="6">
        <v>54</v>
      </c>
      <c r="D241" s="6">
        <v>39</v>
      </c>
      <c r="E241" s="6">
        <v>70</v>
      </c>
      <c r="F241" s="6">
        <v>228</v>
      </c>
      <c r="G241" s="6">
        <v>409</v>
      </c>
      <c r="H241" s="6">
        <v>862</v>
      </c>
      <c r="M241" s="22" t="s">
        <v>231</v>
      </c>
      <c r="N241" s="10">
        <v>62</v>
      </c>
      <c r="O241" s="10">
        <v>54</v>
      </c>
      <c r="P241" s="10">
        <v>39</v>
      </c>
      <c r="Q241" s="10">
        <v>70</v>
      </c>
      <c r="R241" s="10">
        <v>228</v>
      </c>
      <c r="S241" s="10">
        <v>409</v>
      </c>
      <c r="T241" s="10">
        <f t="shared" si="16"/>
        <v>862</v>
      </c>
    </row>
    <row r="242" spans="1:20">
      <c r="A242" s="22" t="s">
        <v>79</v>
      </c>
      <c r="B242" s="6">
        <v>55</v>
      </c>
      <c r="C242" s="6">
        <v>53</v>
      </c>
      <c r="D242" s="6">
        <v>42</v>
      </c>
      <c r="E242" s="6">
        <v>74</v>
      </c>
      <c r="F242" s="6">
        <v>107</v>
      </c>
      <c r="G242" s="6">
        <v>130</v>
      </c>
      <c r="H242" s="6">
        <v>461</v>
      </c>
      <c r="M242" s="22" t="s">
        <v>79</v>
      </c>
      <c r="N242" s="10">
        <v>55</v>
      </c>
      <c r="O242" s="10">
        <v>53</v>
      </c>
      <c r="P242" s="10">
        <v>42</v>
      </c>
      <c r="Q242" s="10">
        <v>74</v>
      </c>
      <c r="R242" s="10">
        <v>107</v>
      </c>
      <c r="S242" s="10">
        <v>130</v>
      </c>
      <c r="T242" s="10">
        <f t="shared" si="16"/>
        <v>461</v>
      </c>
    </row>
    <row r="243" spans="1:20">
      <c r="A243" s="5" t="s">
        <v>458</v>
      </c>
      <c r="B243" s="6">
        <v>166</v>
      </c>
      <c r="C243" s="6">
        <v>72</v>
      </c>
      <c r="D243" s="6">
        <v>40</v>
      </c>
      <c r="E243" s="6">
        <v>172</v>
      </c>
      <c r="F243" s="6">
        <v>404</v>
      </c>
      <c r="G243" s="6">
        <v>354</v>
      </c>
      <c r="H243" s="6">
        <v>1208</v>
      </c>
      <c r="M243" s="23" t="s">
        <v>120</v>
      </c>
      <c r="N243" s="24">
        <v>166</v>
      </c>
      <c r="O243" s="24">
        <v>72</v>
      </c>
      <c r="P243" s="24">
        <v>40</v>
      </c>
      <c r="Q243" s="24">
        <v>172</v>
      </c>
      <c r="R243" s="24">
        <v>404</v>
      </c>
      <c r="S243" s="24">
        <v>354</v>
      </c>
      <c r="T243" s="24">
        <f t="shared" si="16"/>
        <v>1208</v>
      </c>
    </row>
    <row r="244" spans="1:20">
      <c r="A244" s="22" t="s">
        <v>108</v>
      </c>
      <c r="B244" s="6">
        <v>106</v>
      </c>
      <c r="C244" s="6">
        <v>60</v>
      </c>
      <c r="D244" s="6">
        <v>34</v>
      </c>
      <c r="E244" s="6">
        <v>116</v>
      </c>
      <c r="F244" s="6">
        <v>248</v>
      </c>
      <c r="G244" s="6">
        <v>258</v>
      </c>
      <c r="H244" s="6">
        <v>822</v>
      </c>
      <c r="M244" s="22" t="s">
        <v>108</v>
      </c>
      <c r="N244" s="10">
        <v>106</v>
      </c>
      <c r="O244" s="10">
        <v>60</v>
      </c>
      <c r="P244" s="10">
        <v>34</v>
      </c>
      <c r="Q244" s="10">
        <v>116</v>
      </c>
      <c r="R244" s="10">
        <v>248</v>
      </c>
      <c r="S244" s="10">
        <v>258</v>
      </c>
      <c r="T244" s="10">
        <f t="shared" si="16"/>
        <v>822</v>
      </c>
    </row>
    <row r="245" spans="1:20">
      <c r="A245" s="22" t="s">
        <v>126</v>
      </c>
      <c r="B245" s="6">
        <v>28</v>
      </c>
      <c r="C245" s="6">
        <v>4</v>
      </c>
      <c r="D245" s="6">
        <v>2</v>
      </c>
      <c r="E245" s="6">
        <v>24</v>
      </c>
      <c r="F245" s="6">
        <v>112</v>
      </c>
      <c r="G245" s="6">
        <v>68</v>
      </c>
      <c r="H245" s="6">
        <v>238</v>
      </c>
      <c r="M245" s="22" t="s">
        <v>126</v>
      </c>
      <c r="N245" s="10">
        <v>28</v>
      </c>
      <c r="O245" s="10">
        <v>4</v>
      </c>
      <c r="P245" s="10">
        <v>2</v>
      </c>
      <c r="Q245" s="10">
        <v>24</v>
      </c>
      <c r="R245" s="10">
        <v>112</v>
      </c>
      <c r="S245" s="10">
        <v>68</v>
      </c>
      <c r="T245" s="10">
        <f t="shared" si="16"/>
        <v>238</v>
      </c>
    </row>
    <row r="246" spans="1:20">
      <c r="A246" s="22" t="s">
        <v>121</v>
      </c>
      <c r="B246" s="6">
        <v>12</v>
      </c>
      <c r="C246" s="6">
        <v>8</v>
      </c>
      <c r="D246" s="6">
        <v>4</v>
      </c>
      <c r="E246" s="6">
        <v>32</v>
      </c>
      <c r="F246" s="6">
        <v>44</v>
      </c>
      <c r="G246" s="6">
        <v>28</v>
      </c>
      <c r="H246" s="6">
        <v>128</v>
      </c>
      <c r="M246" s="22" t="s">
        <v>121</v>
      </c>
      <c r="N246" s="10">
        <v>12</v>
      </c>
      <c r="O246" s="10">
        <v>8</v>
      </c>
      <c r="P246" s="10">
        <v>4</v>
      </c>
      <c r="Q246" s="10">
        <v>32</v>
      </c>
      <c r="R246" s="10">
        <v>44</v>
      </c>
      <c r="S246" s="10">
        <v>28</v>
      </c>
      <c r="T246" s="10">
        <f t="shared" si="16"/>
        <v>128</v>
      </c>
    </row>
    <row r="247" spans="1:20">
      <c r="A247" s="22" t="s">
        <v>127</v>
      </c>
      <c r="B247" s="6">
        <v>20</v>
      </c>
      <c r="C247" s="6"/>
      <c r="D247" s="6"/>
      <c r="E247" s="6"/>
      <c r="F247" s="6"/>
      <c r="G247" s="6"/>
      <c r="H247" s="6">
        <v>20</v>
      </c>
      <c r="M247" s="22" t="s">
        <v>127</v>
      </c>
      <c r="N247" s="10">
        <v>20</v>
      </c>
      <c r="O247" s="10"/>
      <c r="P247" s="10"/>
      <c r="Q247" s="10"/>
      <c r="R247" s="10"/>
      <c r="S247" s="10"/>
      <c r="T247" s="10">
        <f t="shared" si="16"/>
        <v>20</v>
      </c>
    </row>
    <row r="248" spans="1:20">
      <c r="A248" s="5" t="s">
        <v>58</v>
      </c>
      <c r="B248" s="6">
        <v>210</v>
      </c>
      <c r="C248" s="6">
        <v>191</v>
      </c>
      <c r="D248" s="6">
        <v>203</v>
      </c>
      <c r="E248" s="6">
        <v>197</v>
      </c>
      <c r="F248" s="6"/>
      <c r="G248" s="6">
        <v>217</v>
      </c>
      <c r="H248" s="6">
        <v>1018</v>
      </c>
      <c r="M248" s="23" t="s">
        <v>58</v>
      </c>
      <c r="N248" s="24">
        <v>210</v>
      </c>
      <c r="O248" s="24">
        <v>191</v>
      </c>
      <c r="P248" s="24">
        <v>203</v>
      </c>
      <c r="Q248" s="24">
        <v>197</v>
      </c>
      <c r="R248" s="24"/>
      <c r="S248" s="24">
        <v>217</v>
      </c>
      <c r="T248" s="24">
        <f t="shared" si="16"/>
        <v>1018</v>
      </c>
    </row>
    <row r="249" spans="1:20">
      <c r="A249" s="22" t="s">
        <v>59</v>
      </c>
      <c r="B249" s="6">
        <v>210</v>
      </c>
      <c r="C249" s="6">
        <v>191</v>
      </c>
      <c r="D249" s="6">
        <v>203</v>
      </c>
      <c r="E249" s="6">
        <v>197</v>
      </c>
      <c r="F249" s="6"/>
      <c r="G249" s="6">
        <v>217</v>
      </c>
      <c r="H249" s="6">
        <v>1018</v>
      </c>
      <c r="M249" s="22" t="s">
        <v>59</v>
      </c>
      <c r="N249" s="10">
        <v>210</v>
      </c>
      <c r="O249" s="10">
        <v>191</v>
      </c>
      <c r="P249" s="10">
        <v>203</v>
      </c>
      <c r="Q249" s="10">
        <v>197</v>
      </c>
      <c r="R249" s="10"/>
      <c r="S249" s="10">
        <v>217</v>
      </c>
      <c r="T249" s="10">
        <f t="shared" si="16"/>
        <v>1018</v>
      </c>
    </row>
    <row r="250" spans="1:20">
      <c r="A250" s="5" t="s">
        <v>12</v>
      </c>
      <c r="B250" s="6">
        <v>2</v>
      </c>
      <c r="C250" s="6">
        <v>13</v>
      </c>
      <c r="D250" s="6">
        <v>8</v>
      </c>
      <c r="E250" s="6">
        <v>123</v>
      </c>
      <c r="F250" s="6">
        <v>342</v>
      </c>
      <c r="G250" s="6">
        <v>325</v>
      </c>
      <c r="H250" s="6">
        <v>813</v>
      </c>
      <c r="M250" s="23" t="s">
        <v>12</v>
      </c>
      <c r="N250" s="24">
        <v>2</v>
      </c>
      <c r="O250" s="24">
        <v>13</v>
      </c>
      <c r="P250" s="24">
        <v>8</v>
      </c>
      <c r="Q250" s="24">
        <v>123</v>
      </c>
      <c r="R250" s="24">
        <v>342</v>
      </c>
      <c r="S250" s="24">
        <v>325</v>
      </c>
      <c r="T250" s="24">
        <f t="shared" si="16"/>
        <v>813</v>
      </c>
    </row>
    <row r="251" spans="1:20">
      <c r="A251" s="22" t="s">
        <v>337</v>
      </c>
      <c r="B251" s="6"/>
      <c r="C251" s="6"/>
      <c r="D251" s="6"/>
      <c r="E251" s="6">
        <v>84</v>
      </c>
      <c r="F251" s="6">
        <v>211</v>
      </c>
      <c r="G251" s="6">
        <v>155</v>
      </c>
      <c r="H251" s="6">
        <v>450</v>
      </c>
      <c r="M251" s="22" t="s">
        <v>337</v>
      </c>
      <c r="N251" s="10"/>
      <c r="O251" s="10"/>
      <c r="P251" s="10"/>
      <c r="Q251" s="10">
        <v>84</v>
      </c>
      <c r="R251" s="10">
        <v>211</v>
      </c>
      <c r="S251" s="10">
        <v>155</v>
      </c>
      <c r="T251" s="10">
        <f t="shared" si="16"/>
        <v>450</v>
      </c>
    </row>
    <row r="252" spans="1:20">
      <c r="A252" s="22" t="s">
        <v>255</v>
      </c>
      <c r="B252" s="6"/>
      <c r="C252" s="6">
        <v>10</v>
      </c>
      <c r="D252" s="6"/>
      <c r="E252" s="6">
        <v>36</v>
      </c>
      <c r="F252" s="6">
        <v>115</v>
      </c>
      <c r="G252" s="6">
        <v>164</v>
      </c>
      <c r="H252" s="6">
        <v>325</v>
      </c>
      <c r="M252" s="22" t="s">
        <v>255</v>
      </c>
      <c r="N252" s="10"/>
      <c r="O252" s="10">
        <v>10</v>
      </c>
      <c r="P252" s="10"/>
      <c r="Q252" s="10">
        <v>36</v>
      </c>
      <c r="R252" s="10">
        <v>115</v>
      </c>
      <c r="S252" s="10">
        <v>164</v>
      </c>
      <c r="T252" s="10">
        <f t="shared" si="16"/>
        <v>325</v>
      </c>
    </row>
    <row r="253" spans="1:20">
      <c r="A253" s="22" t="s">
        <v>378</v>
      </c>
      <c r="B253" s="6"/>
      <c r="C253" s="6"/>
      <c r="D253" s="6"/>
      <c r="E253" s="6"/>
      <c r="F253" s="6">
        <v>16</v>
      </c>
      <c r="G253" s="6">
        <v>5</v>
      </c>
      <c r="H253" s="6">
        <v>21</v>
      </c>
      <c r="M253" s="22" t="s">
        <v>378</v>
      </c>
      <c r="N253" s="10"/>
      <c r="O253" s="10"/>
      <c r="P253" s="10"/>
      <c r="Q253" s="10"/>
      <c r="R253" s="10">
        <v>16</v>
      </c>
      <c r="S253" s="10">
        <v>5</v>
      </c>
      <c r="T253" s="10">
        <f t="shared" si="16"/>
        <v>21</v>
      </c>
    </row>
    <row r="254" spans="1:20">
      <c r="A254" s="22" t="s">
        <v>13</v>
      </c>
      <c r="B254" s="6">
        <v>2</v>
      </c>
      <c r="C254" s="6">
        <v>3</v>
      </c>
      <c r="D254" s="6">
        <v>8</v>
      </c>
      <c r="E254" s="6">
        <v>3</v>
      </c>
      <c r="F254" s="6"/>
      <c r="G254" s="6">
        <v>1</v>
      </c>
      <c r="H254" s="6">
        <v>17</v>
      </c>
      <c r="M254" s="22" t="s">
        <v>13</v>
      </c>
      <c r="N254" s="10">
        <v>2</v>
      </c>
      <c r="O254" s="10">
        <v>3</v>
      </c>
      <c r="P254" s="10">
        <v>8</v>
      </c>
      <c r="Q254" s="10">
        <v>3</v>
      </c>
      <c r="R254" s="10"/>
      <c r="S254" s="10">
        <v>1</v>
      </c>
      <c r="T254" s="10">
        <f t="shared" si="16"/>
        <v>17</v>
      </c>
    </row>
    <row r="255" spans="1:20">
      <c r="A255" s="5" t="s">
        <v>462</v>
      </c>
      <c r="B255" s="6">
        <v>23</v>
      </c>
      <c r="C255" s="6">
        <v>16</v>
      </c>
      <c r="D255" s="6">
        <v>17</v>
      </c>
      <c r="E255" s="6">
        <v>145</v>
      </c>
      <c r="F255" s="6">
        <v>278</v>
      </c>
      <c r="G255" s="6">
        <v>311</v>
      </c>
      <c r="H255" s="6">
        <v>790</v>
      </c>
      <c r="M255" s="23" t="s">
        <v>153</v>
      </c>
      <c r="N255" s="24">
        <v>23</v>
      </c>
      <c r="O255" s="24">
        <v>16</v>
      </c>
      <c r="P255" s="24">
        <v>17</v>
      </c>
      <c r="Q255" s="24">
        <v>145</v>
      </c>
      <c r="R255" s="24">
        <v>278</v>
      </c>
      <c r="S255" s="24">
        <v>311</v>
      </c>
      <c r="T255" s="24">
        <f t="shared" si="16"/>
        <v>790</v>
      </c>
    </row>
    <row r="256" spans="1:20">
      <c r="A256" s="22" t="s">
        <v>364</v>
      </c>
      <c r="B256" s="6"/>
      <c r="C256" s="6"/>
      <c r="D256" s="6"/>
      <c r="E256" s="6">
        <v>110</v>
      </c>
      <c r="F256" s="6">
        <v>220</v>
      </c>
      <c r="G256" s="6">
        <v>227</v>
      </c>
      <c r="H256" s="6">
        <v>557</v>
      </c>
      <c r="M256" s="22" t="s">
        <v>364</v>
      </c>
      <c r="N256" s="10"/>
      <c r="O256" s="10"/>
      <c r="P256" s="10"/>
      <c r="Q256" s="10">
        <v>110</v>
      </c>
      <c r="R256" s="10">
        <v>220</v>
      </c>
      <c r="S256" s="10">
        <v>227</v>
      </c>
      <c r="T256" s="10">
        <f t="shared" si="16"/>
        <v>557</v>
      </c>
    </row>
    <row r="257" spans="1:20">
      <c r="A257" s="22" t="s">
        <v>154</v>
      </c>
      <c r="B257" s="6">
        <v>23</v>
      </c>
      <c r="C257" s="6">
        <v>15</v>
      </c>
      <c r="D257" s="6">
        <v>15</v>
      </c>
      <c r="E257" s="6">
        <v>27</v>
      </c>
      <c r="F257" s="6">
        <v>58</v>
      </c>
      <c r="G257" s="6">
        <v>71</v>
      </c>
      <c r="H257" s="6">
        <v>209</v>
      </c>
      <c r="M257" s="22" t="s">
        <v>154</v>
      </c>
      <c r="N257" s="10">
        <v>23</v>
      </c>
      <c r="O257" s="10">
        <v>15</v>
      </c>
      <c r="P257" s="10">
        <v>15</v>
      </c>
      <c r="Q257" s="10">
        <v>27</v>
      </c>
      <c r="R257" s="10">
        <v>58</v>
      </c>
      <c r="S257" s="10">
        <v>71</v>
      </c>
      <c r="T257" s="10">
        <f t="shared" si="16"/>
        <v>209</v>
      </c>
    </row>
    <row r="258" spans="1:20">
      <c r="A258" s="22" t="s">
        <v>245</v>
      </c>
      <c r="B258" s="6"/>
      <c r="C258" s="6">
        <v>1</v>
      </c>
      <c r="D258" s="6">
        <v>2</v>
      </c>
      <c r="E258" s="6">
        <v>6</v>
      </c>
      <c r="F258" s="6"/>
      <c r="G258" s="6">
        <v>7</v>
      </c>
      <c r="H258" s="6">
        <v>16</v>
      </c>
      <c r="M258" s="22" t="s">
        <v>245</v>
      </c>
      <c r="N258" s="10"/>
      <c r="O258" s="10">
        <v>1</v>
      </c>
      <c r="P258" s="10">
        <v>2</v>
      </c>
      <c r="Q258" s="10">
        <v>6</v>
      </c>
      <c r="R258" s="10"/>
      <c r="S258" s="10">
        <v>7</v>
      </c>
      <c r="T258" s="10">
        <f t="shared" si="16"/>
        <v>16</v>
      </c>
    </row>
    <row r="259" spans="1:20">
      <c r="A259" s="22" t="s">
        <v>330</v>
      </c>
      <c r="B259" s="6"/>
      <c r="C259" s="6"/>
      <c r="D259" s="6"/>
      <c r="E259" s="6">
        <v>2</v>
      </c>
      <c r="F259" s="6"/>
      <c r="G259" s="6">
        <v>4</v>
      </c>
      <c r="H259" s="6">
        <v>6</v>
      </c>
      <c r="M259" s="22" t="s">
        <v>330</v>
      </c>
      <c r="N259" s="10"/>
      <c r="O259" s="10"/>
      <c r="P259" s="10"/>
      <c r="Q259" s="10">
        <v>2</v>
      </c>
      <c r="R259" s="10"/>
      <c r="S259" s="10">
        <v>4</v>
      </c>
      <c r="T259" s="10">
        <f t="shared" si="16"/>
        <v>6</v>
      </c>
    </row>
    <row r="260" spans="1:20">
      <c r="A260" s="22" t="s">
        <v>403</v>
      </c>
      <c r="B260" s="6"/>
      <c r="C260" s="6"/>
      <c r="D260" s="6"/>
      <c r="E260" s="6"/>
      <c r="F260" s="6"/>
      <c r="G260" s="6">
        <v>2</v>
      </c>
      <c r="H260" s="6">
        <v>2</v>
      </c>
      <c r="M260" s="22" t="s">
        <v>403</v>
      </c>
      <c r="N260" s="10"/>
      <c r="O260" s="10"/>
      <c r="P260" s="10"/>
      <c r="Q260" s="10"/>
      <c r="R260" s="10"/>
      <c r="S260" s="10">
        <v>2</v>
      </c>
      <c r="T260" s="10">
        <f t="shared" si="16"/>
        <v>2</v>
      </c>
    </row>
    <row r="261" spans="1:20">
      <c r="A261" s="5" t="s">
        <v>457</v>
      </c>
      <c r="B261" s="6">
        <v>86</v>
      </c>
      <c r="C261" s="6">
        <v>84</v>
      </c>
      <c r="D261" s="6">
        <v>74</v>
      </c>
      <c r="E261" s="6">
        <v>60</v>
      </c>
      <c r="F261" s="6">
        <v>228</v>
      </c>
      <c r="G261" s="6">
        <v>160</v>
      </c>
      <c r="H261" s="6">
        <v>692</v>
      </c>
      <c r="M261" s="23" t="s">
        <v>131</v>
      </c>
      <c r="N261" s="24">
        <v>86</v>
      </c>
      <c r="O261" s="24">
        <v>84</v>
      </c>
      <c r="P261" s="24">
        <v>74</v>
      </c>
      <c r="Q261" s="24">
        <v>60</v>
      </c>
      <c r="R261" s="24">
        <v>228</v>
      </c>
      <c r="S261" s="24">
        <v>160</v>
      </c>
      <c r="T261" s="24">
        <f t="shared" si="16"/>
        <v>692</v>
      </c>
    </row>
    <row r="262" spans="1:20">
      <c r="A262" s="22" t="s">
        <v>137</v>
      </c>
      <c r="B262" s="6">
        <v>26</v>
      </c>
      <c r="C262" s="6">
        <v>32</v>
      </c>
      <c r="D262" s="6">
        <v>40</v>
      </c>
      <c r="E262" s="6">
        <v>24</v>
      </c>
      <c r="F262" s="6">
        <v>68</v>
      </c>
      <c r="G262" s="6">
        <v>76</v>
      </c>
      <c r="H262" s="6">
        <v>266</v>
      </c>
      <c r="M262" s="22" t="s">
        <v>137</v>
      </c>
      <c r="N262" s="10">
        <v>26</v>
      </c>
      <c r="O262" s="10">
        <v>32</v>
      </c>
      <c r="P262" s="10">
        <v>40</v>
      </c>
      <c r="Q262" s="10">
        <v>24</v>
      </c>
      <c r="R262" s="10">
        <v>68</v>
      </c>
      <c r="S262" s="10">
        <v>76</v>
      </c>
      <c r="T262" s="10">
        <f t="shared" si="16"/>
        <v>266</v>
      </c>
    </row>
    <row r="263" spans="1:20">
      <c r="A263" s="22" t="s">
        <v>133</v>
      </c>
      <c r="B263" s="6">
        <v>20</v>
      </c>
      <c r="C263" s="6">
        <v>32</v>
      </c>
      <c r="D263" s="6">
        <v>22</v>
      </c>
      <c r="E263" s="6">
        <v>20</v>
      </c>
      <c r="F263" s="6">
        <v>60</v>
      </c>
      <c r="G263" s="6">
        <v>26</v>
      </c>
      <c r="H263" s="6">
        <v>180</v>
      </c>
      <c r="M263" s="22" t="s">
        <v>133</v>
      </c>
      <c r="N263" s="10">
        <v>20</v>
      </c>
      <c r="O263" s="10">
        <v>32</v>
      </c>
      <c r="P263" s="10">
        <v>22</v>
      </c>
      <c r="Q263" s="10">
        <v>20</v>
      </c>
      <c r="R263" s="10">
        <v>60</v>
      </c>
      <c r="S263" s="10">
        <v>26</v>
      </c>
      <c r="T263" s="10">
        <f t="shared" si="16"/>
        <v>180</v>
      </c>
    </row>
    <row r="264" spans="1:20">
      <c r="A264" s="22" t="s">
        <v>136</v>
      </c>
      <c r="B264" s="6">
        <v>24</v>
      </c>
      <c r="C264" s="6">
        <v>12</v>
      </c>
      <c r="D264" s="6">
        <v>8</v>
      </c>
      <c r="E264" s="6">
        <v>12</v>
      </c>
      <c r="F264" s="6">
        <v>44</v>
      </c>
      <c r="G264" s="6">
        <v>24</v>
      </c>
      <c r="H264" s="6">
        <v>124</v>
      </c>
      <c r="M264" s="22" t="s">
        <v>136</v>
      </c>
      <c r="N264" s="10">
        <v>24</v>
      </c>
      <c r="O264" s="10">
        <v>12</v>
      </c>
      <c r="P264" s="10">
        <v>8</v>
      </c>
      <c r="Q264" s="10">
        <v>12</v>
      </c>
      <c r="R264" s="10">
        <v>44</v>
      </c>
      <c r="S264" s="10">
        <v>24</v>
      </c>
      <c r="T264" s="10">
        <f t="shared" si="16"/>
        <v>124</v>
      </c>
    </row>
    <row r="265" spans="1:20">
      <c r="A265" s="22" t="s">
        <v>135</v>
      </c>
      <c r="B265" s="6">
        <v>2</v>
      </c>
      <c r="C265" s="6">
        <v>4</v>
      </c>
      <c r="D265" s="6">
        <v>2</v>
      </c>
      <c r="E265" s="6">
        <v>4</v>
      </c>
      <c r="F265" s="6">
        <v>36</v>
      </c>
      <c r="G265" s="6">
        <v>4</v>
      </c>
      <c r="H265" s="6">
        <v>52</v>
      </c>
      <c r="M265" s="22" t="s">
        <v>135</v>
      </c>
      <c r="N265" s="10">
        <v>2</v>
      </c>
      <c r="O265" s="10">
        <v>4</v>
      </c>
      <c r="P265" s="10">
        <v>2</v>
      </c>
      <c r="Q265" s="10">
        <v>4</v>
      </c>
      <c r="R265" s="10">
        <v>36</v>
      </c>
      <c r="S265" s="10">
        <v>4</v>
      </c>
      <c r="T265" s="10">
        <f t="shared" si="16"/>
        <v>52</v>
      </c>
    </row>
    <row r="266" spans="1:20">
      <c r="A266" s="22" t="s">
        <v>134</v>
      </c>
      <c r="B266" s="6">
        <v>2</v>
      </c>
      <c r="C266" s="6">
        <v>2</v>
      </c>
      <c r="D266" s="6">
        <v>2</v>
      </c>
      <c r="E266" s="6"/>
      <c r="F266" s="6">
        <v>20</v>
      </c>
      <c r="G266" s="6">
        <v>14</v>
      </c>
      <c r="H266" s="6">
        <v>40</v>
      </c>
      <c r="M266" s="22" t="s">
        <v>134</v>
      </c>
      <c r="N266" s="10">
        <v>2</v>
      </c>
      <c r="O266" s="10">
        <v>2</v>
      </c>
      <c r="P266" s="10">
        <v>2</v>
      </c>
      <c r="Q266" s="10"/>
      <c r="R266" s="10">
        <v>20</v>
      </c>
      <c r="S266" s="10">
        <v>14</v>
      </c>
      <c r="T266" s="10">
        <f t="shared" si="16"/>
        <v>40</v>
      </c>
    </row>
    <row r="267" spans="1:20">
      <c r="A267" s="22" t="s">
        <v>132</v>
      </c>
      <c r="B267" s="6">
        <v>12</v>
      </c>
      <c r="C267" s="6">
        <v>2</v>
      </c>
      <c r="D267" s="6"/>
      <c r="E267" s="6"/>
      <c r="F267" s="6"/>
      <c r="G267" s="6">
        <v>16</v>
      </c>
      <c r="H267" s="6">
        <v>30</v>
      </c>
      <c r="M267" s="22" t="s">
        <v>132</v>
      </c>
      <c r="N267" s="10">
        <v>12</v>
      </c>
      <c r="O267" s="10">
        <v>2</v>
      </c>
      <c r="P267" s="10"/>
      <c r="Q267" s="10"/>
      <c r="R267" s="10"/>
      <c r="S267" s="10">
        <v>16</v>
      </c>
      <c r="T267" s="10">
        <f t="shared" ref="T267:T330" si="17">SUM(N267:S267)</f>
        <v>30</v>
      </c>
    </row>
    <row r="268" spans="1:20">
      <c r="A268" s="5" t="s">
        <v>128</v>
      </c>
      <c r="B268" s="6">
        <v>50</v>
      </c>
      <c r="C268" s="6">
        <v>38</v>
      </c>
      <c r="D268" s="6">
        <v>32</v>
      </c>
      <c r="E268" s="6">
        <v>60</v>
      </c>
      <c r="F268" s="6">
        <v>262</v>
      </c>
      <c r="G268" s="6">
        <v>238</v>
      </c>
      <c r="H268" s="6">
        <v>680</v>
      </c>
      <c r="M268" s="23" t="s">
        <v>128</v>
      </c>
      <c r="N268" s="24">
        <v>50</v>
      </c>
      <c r="O268" s="24">
        <v>38</v>
      </c>
      <c r="P268" s="24">
        <v>32</v>
      </c>
      <c r="Q268" s="24">
        <v>60</v>
      </c>
      <c r="R268" s="24">
        <v>262</v>
      </c>
      <c r="S268" s="24">
        <v>238</v>
      </c>
      <c r="T268" s="24">
        <f t="shared" si="17"/>
        <v>680</v>
      </c>
    </row>
    <row r="269" spans="1:20">
      <c r="A269" s="22" t="s">
        <v>129</v>
      </c>
      <c r="B269" s="6">
        <v>50</v>
      </c>
      <c r="C269" s="6">
        <v>38</v>
      </c>
      <c r="D269" s="6">
        <v>32</v>
      </c>
      <c r="E269" s="6">
        <v>60</v>
      </c>
      <c r="F269" s="6">
        <v>262</v>
      </c>
      <c r="G269" s="6">
        <v>238</v>
      </c>
      <c r="H269" s="6">
        <v>680</v>
      </c>
      <c r="M269" s="22" t="s">
        <v>129</v>
      </c>
      <c r="N269" s="10">
        <v>50</v>
      </c>
      <c r="O269" s="10">
        <v>38</v>
      </c>
      <c r="P269" s="10">
        <v>32</v>
      </c>
      <c r="Q269" s="10">
        <v>60</v>
      </c>
      <c r="R269" s="10">
        <v>262</v>
      </c>
      <c r="S269" s="10">
        <v>238</v>
      </c>
      <c r="T269" s="10">
        <f t="shared" si="17"/>
        <v>680</v>
      </c>
    </row>
    <row r="270" spans="1:20">
      <c r="A270" s="5" t="s">
        <v>242</v>
      </c>
      <c r="B270" s="6">
        <v>92</v>
      </c>
      <c r="C270" s="6">
        <v>100</v>
      </c>
      <c r="D270" s="6">
        <v>40</v>
      </c>
      <c r="E270" s="6">
        <v>96</v>
      </c>
      <c r="F270" s="6">
        <v>149</v>
      </c>
      <c r="G270" s="6">
        <v>123</v>
      </c>
      <c r="H270" s="6">
        <v>600</v>
      </c>
      <c r="M270" s="23" t="s">
        <v>242</v>
      </c>
      <c r="N270" s="24">
        <v>92</v>
      </c>
      <c r="O270" s="24">
        <v>100</v>
      </c>
      <c r="P270" s="24">
        <v>40</v>
      </c>
      <c r="Q270" s="24">
        <v>96</v>
      </c>
      <c r="R270" s="24">
        <v>149</v>
      </c>
      <c r="S270" s="24">
        <v>123</v>
      </c>
      <c r="T270" s="24">
        <f t="shared" si="17"/>
        <v>600</v>
      </c>
    </row>
    <row r="271" spans="1:20">
      <c r="A271" s="22" t="s">
        <v>243</v>
      </c>
      <c r="B271" s="6">
        <v>92</v>
      </c>
      <c r="C271" s="6">
        <v>100</v>
      </c>
      <c r="D271" s="6">
        <v>40</v>
      </c>
      <c r="E271" s="6">
        <v>96</v>
      </c>
      <c r="F271" s="6">
        <v>149</v>
      </c>
      <c r="G271" s="6">
        <v>123</v>
      </c>
      <c r="H271" s="6">
        <v>600</v>
      </c>
      <c r="M271" s="22" t="s">
        <v>243</v>
      </c>
      <c r="N271" s="10">
        <v>92</v>
      </c>
      <c r="O271" s="10">
        <v>100</v>
      </c>
      <c r="P271" s="10">
        <v>40</v>
      </c>
      <c r="Q271" s="10">
        <v>96</v>
      </c>
      <c r="R271" s="10">
        <v>149</v>
      </c>
      <c r="S271" s="10">
        <v>123</v>
      </c>
      <c r="T271" s="10">
        <f t="shared" si="17"/>
        <v>600</v>
      </c>
    </row>
    <row r="272" spans="1:20">
      <c r="A272" s="5" t="s">
        <v>459</v>
      </c>
      <c r="B272" s="6">
        <v>28</v>
      </c>
      <c r="C272" s="6">
        <v>31</v>
      </c>
      <c r="D272" s="6">
        <v>22</v>
      </c>
      <c r="E272" s="6">
        <v>159</v>
      </c>
      <c r="F272" s="6">
        <v>108</v>
      </c>
      <c r="G272" s="6">
        <v>243</v>
      </c>
      <c r="H272" s="6">
        <v>591</v>
      </c>
      <c r="M272" s="23" t="s">
        <v>84</v>
      </c>
      <c r="N272" s="24">
        <v>28</v>
      </c>
      <c r="O272" s="24">
        <v>31</v>
      </c>
      <c r="P272" s="24">
        <v>22</v>
      </c>
      <c r="Q272" s="24">
        <v>159</v>
      </c>
      <c r="R272" s="24">
        <v>108</v>
      </c>
      <c r="S272" s="24">
        <v>243</v>
      </c>
      <c r="T272" s="24">
        <f t="shared" si="17"/>
        <v>591</v>
      </c>
    </row>
    <row r="273" spans="1:20">
      <c r="A273" s="22" t="s">
        <v>361</v>
      </c>
      <c r="B273" s="6"/>
      <c r="C273" s="6"/>
      <c r="D273" s="6"/>
      <c r="E273" s="6">
        <v>100</v>
      </c>
      <c r="F273" s="6"/>
      <c r="G273" s="6">
        <v>112</v>
      </c>
      <c r="H273" s="6">
        <v>212</v>
      </c>
      <c r="M273" s="22" t="s">
        <v>361</v>
      </c>
      <c r="N273" s="10"/>
      <c r="O273" s="10"/>
      <c r="P273" s="10"/>
      <c r="Q273" s="10">
        <v>100</v>
      </c>
      <c r="R273" s="10"/>
      <c r="S273" s="10">
        <v>112</v>
      </c>
      <c r="T273" s="10">
        <f t="shared" si="17"/>
        <v>212</v>
      </c>
    </row>
    <row r="274" spans="1:20">
      <c r="A274" s="22" t="s">
        <v>85</v>
      </c>
      <c r="B274" s="6">
        <v>7</v>
      </c>
      <c r="C274" s="6">
        <v>7</v>
      </c>
      <c r="D274" s="6">
        <v>4</v>
      </c>
      <c r="E274" s="6">
        <v>15</v>
      </c>
      <c r="F274" s="6">
        <v>60</v>
      </c>
      <c r="G274" s="6">
        <v>79</v>
      </c>
      <c r="H274" s="6">
        <v>172</v>
      </c>
      <c r="M274" s="22" t="s">
        <v>85</v>
      </c>
      <c r="N274" s="10">
        <v>7</v>
      </c>
      <c r="O274" s="10">
        <v>7</v>
      </c>
      <c r="P274" s="10">
        <v>4</v>
      </c>
      <c r="Q274" s="10">
        <v>15</v>
      </c>
      <c r="R274" s="10">
        <v>60</v>
      </c>
      <c r="S274" s="10">
        <v>79</v>
      </c>
      <c r="T274" s="10">
        <f t="shared" si="17"/>
        <v>172</v>
      </c>
    </row>
    <row r="275" spans="1:20">
      <c r="A275" s="22" t="s">
        <v>159</v>
      </c>
      <c r="B275" s="6">
        <v>21</v>
      </c>
      <c r="C275" s="6">
        <v>13</v>
      </c>
      <c r="D275" s="6">
        <v>18</v>
      </c>
      <c r="E275" s="6">
        <v>40</v>
      </c>
      <c r="F275" s="6">
        <v>29</v>
      </c>
      <c r="G275" s="6">
        <v>32</v>
      </c>
      <c r="H275" s="6">
        <v>153</v>
      </c>
      <c r="M275" s="22" t="s">
        <v>159</v>
      </c>
      <c r="N275" s="10">
        <v>21</v>
      </c>
      <c r="O275" s="10">
        <v>13</v>
      </c>
      <c r="P275" s="10">
        <v>18</v>
      </c>
      <c r="Q275" s="10">
        <v>40</v>
      </c>
      <c r="R275" s="10">
        <v>29</v>
      </c>
      <c r="S275" s="10">
        <v>32</v>
      </c>
      <c r="T275" s="10">
        <f t="shared" si="17"/>
        <v>153</v>
      </c>
    </row>
    <row r="276" spans="1:20">
      <c r="A276" s="22" t="s">
        <v>154</v>
      </c>
      <c r="B276" s="6"/>
      <c r="C276" s="6"/>
      <c r="D276" s="6"/>
      <c r="E276" s="6">
        <v>4</v>
      </c>
      <c r="F276" s="6">
        <v>15</v>
      </c>
      <c r="G276" s="6">
        <v>13</v>
      </c>
      <c r="H276" s="6">
        <v>32</v>
      </c>
      <c r="M276" s="22" t="s">
        <v>154</v>
      </c>
      <c r="N276" s="10"/>
      <c r="O276" s="10"/>
      <c r="P276" s="10"/>
      <c r="Q276" s="10">
        <v>4</v>
      </c>
      <c r="R276" s="10">
        <v>15</v>
      </c>
      <c r="S276" s="10">
        <v>13</v>
      </c>
      <c r="T276" s="10">
        <f t="shared" si="17"/>
        <v>32</v>
      </c>
    </row>
    <row r="277" spans="1:20">
      <c r="A277" s="22" t="s">
        <v>283</v>
      </c>
      <c r="B277" s="6"/>
      <c r="C277" s="6">
        <v>11</v>
      </c>
      <c r="D277" s="6"/>
      <c r="E277" s="6"/>
      <c r="F277" s="6"/>
      <c r="G277" s="6"/>
      <c r="H277" s="6">
        <v>11</v>
      </c>
      <c r="M277" s="22" t="s">
        <v>283</v>
      </c>
      <c r="N277" s="10"/>
      <c r="O277" s="10">
        <v>11</v>
      </c>
      <c r="P277" s="10"/>
      <c r="Q277" s="10"/>
      <c r="R277" s="10"/>
      <c r="S277" s="10"/>
      <c r="T277" s="10">
        <f t="shared" si="17"/>
        <v>11</v>
      </c>
    </row>
    <row r="278" spans="1:20">
      <c r="A278" s="22" t="s">
        <v>382</v>
      </c>
      <c r="B278" s="6"/>
      <c r="C278" s="6"/>
      <c r="D278" s="6"/>
      <c r="E278" s="6"/>
      <c r="F278" s="6">
        <v>4</v>
      </c>
      <c r="G278" s="6">
        <v>7</v>
      </c>
      <c r="H278" s="6">
        <v>11</v>
      </c>
      <c r="M278" s="22" t="s">
        <v>382</v>
      </c>
      <c r="N278" s="10"/>
      <c r="O278" s="10"/>
      <c r="P278" s="10"/>
      <c r="Q278" s="10"/>
      <c r="R278" s="10">
        <v>4</v>
      </c>
      <c r="S278" s="10">
        <v>7</v>
      </c>
      <c r="T278" s="10">
        <f t="shared" si="17"/>
        <v>11</v>
      </c>
    </row>
    <row r="279" spans="1:20">
      <c r="A279" s="5" t="s">
        <v>28</v>
      </c>
      <c r="B279" s="6">
        <v>73</v>
      </c>
      <c r="C279" s="6">
        <v>70</v>
      </c>
      <c r="D279" s="6">
        <v>101</v>
      </c>
      <c r="E279" s="6">
        <v>80</v>
      </c>
      <c r="F279" s="6">
        <v>122</v>
      </c>
      <c r="G279" s="6">
        <v>91</v>
      </c>
      <c r="H279" s="6">
        <v>537</v>
      </c>
      <c r="M279" s="23" t="s">
        <v>28</v>
      </c>
      <c r="N279" s="24">
        <v>73</v>
      </c>
      <c r="O279" s="24">
        <v>70</v>
      </c>
      <c r="P279" s="24">
        <v>101</v>
      </c>
      <c r="Q279" s="24">
        <v>80</v>
      </c>
      <c r="R279" s="24">
        <v>122</v>
      </c>
      <c r="S279" s="24">
        <v>91</v>
      </c>
      <c r="T279" s="24">
        <f t="shared" si="17"/>
        <v>537</v>
      </c>
    </row>
    <row r="280" spans="1:20">
      <c r="A280" s="22" t="s">
        <v>29</v>
      </c>
      <c r="B280" s="6">
        <v>73</v>
      </c>
      <c r="C280" s="6">
        <v>52</v>
      </c>
      <c r="D280" s="6">
        <v>101</v>
      </c>
      <c r="E280" s="6">
        <v>80</v>
      </c>
      <c r="F280" s="6">
        <v>122</v>
      </c>
      <c r="G280" s="6">
        <v>91</v>
      </c>
      <c r="H280" s="6">
        <v>519</v>
      </c>
      <c r="M280" s="22" t="s">
        <v>29</v>
      </c>
      <c r="N280" s="10">
        <v>73</v>
      </c>
      <c r="O280" s="10">
        <v>52</v>
      </c>
      <c r="P280" s="10">
        <v>101</v>
      </c>
      <c r="Q280" s="10">
        <v>80</v>
      </c>
      <c r="R280" s="10">
        <v>122</v>
      </c>
      <c r="S280" s="10">
        <v>91</v>
      </c>
      <c r="T280" s="10">
        <f t="shared" si="17"/>
        <v>519</v>
      </c>
    </row>
    <row r="281" spans="1:20">
      <c r="A281" s="22" t="s">
        <v>247</v>
      </c>
      <c r="B281" s="6"/>
      <c r="C281" s="6">
        <v>18</v>
      </c>
      <c r="D281" s="6"/>
      <c r="E281" s="6"/>
      <c r="F281" s="6"/>
      <c r="G281" s="6"/>
      <c r="H281" s="6">
        <v>18</v>
      </c>
      <c r="M281" s="22" t="s">
        <v>247</v>
      </c>
      <c r="N281" s="10"/>
      <c r="O281" s="10">
        <v>18</v>
      </c>
      <c r="P281" s="10"/>
      <c r="Q281" s="10"/>
      <c r="R281" s="10"/>
      <c r="S281" s="10"/>
      <c r="T281" s="10">
        <f t="shared" si="17"/>
        <v>18</v>
      </c>
    </row>
    <row r="282" spans="1:20">
      <c r="A282" s="5" t="s">
        <v>227</v>
      </c>
      <c r="B282" s="6">
        <v>151</v>
      </c>
      <c r="C282" s="6">
        <v>127</v>
      </c>
      <c r="D282" s="6">
        <v>1</v>
      </c>
      <c r="E282" s="6">
        <v>116</v>
      </c>
      <c r="F282" s="6">
        <v>114</v>
      </c>
      <c r="G282" s="6">
        <v>13</v>
      </c>
      <c r="H282" s="6">
        <v>522</v>
      </c>
      <c r="M282" s="23" t="s">
        <v>227</v>
      </c>
      <c r="N282" s="24">
        <v>151</v>
      </c>
      <c r="O282" s="24">
        <v>127</v>
      </c>
      <c r="P282" s="24">
        <v>1</v>
      </c>
      <c r="Q282" s="24">
        <v>116</v>
      </c>
      <c r="R282" s="24">
        <v>114</v>
      </c>
      <c r="S282" s="24">
        <v>13</v>
      </c>
      <c r="T282" s="24">
        <f t="shared" si="17"/>
        <v>522</v>
      </c>
    </row>
    <row r="283" spans="1:20">
      <c r="A283" s="22" t="s">
        <v>308</v>
      </c>
      <c r="B283" s="6"/>
      <c r="C283" s="6">
        <v>119</v>
      </c>
      <c r="D283" s="6"/>
      <c r="E283" s="6">
        <v>116</v>
      </c>
      <c r="F283" s="6">
        <v>92</v>
      </c>
      <c r="G283" s="6"/>
      <c r="H283" s="6">
        <v>327</v>
      </c>
      <c r="M283" s="22" t="s">
        <v>308</v>
      </c>
      <c r="N283" s="10"/>
      <c r="O283" s="10">
        <v>119</v>
      </c>
      <c r="P283" s="10"/>
      <c r="Q283" s="10">
        <v>116</v>
      </c>
      <c r="R283" s="10">
        <v>92</v>
      </c>
      <c r="S283" s="10"/>
      <c r="T283" s="10">
        <f t="shared" si="17"/>
        <v>327</v>
      </c>
    </row>
    <row r="284" spans="1:20">
      <c r="A284" s="22" t="s">
        <v>228</v>
      </c>
      <c r="B284" s="6">
        <v>151</v>
      </c>
      <c r="C284" s="6"/>
      <c r="D284" s="6"/>
      <c r="E284" s="6"/>
      <c r="F284" s="6"/>
      <c r="G284" s="6"/>
      <c r="H284" s="6">
        <v>151</v>
      </c>
      <c r="M284" s="22" t="s">
        <v>228</v>
      </c>
      <c r="N284" s="10">
        <v>151</v>
      </c>
      <c r="O284" s="10"/>
      <c r="P284" s="10"/>
      <c r="Q284" s="10"/>
      <c r="R284" s="10"/>
      <c r="S284" s="10"/>
      <c r="T284" s="10">
        <f t="shared" si="17"/>
        <v>151</v>
      </c>
    </row>
    <row r="285" spans="1:20">
      <c r="A285" s="22" t="s">
        <v>297</v>
      </c>
      <c r="B285" s="6"/>
      <c r="C285" s="6">
        <v>8</v>
      </c>
      <c r="D285" s="6">
        <v>1</v>
      </c>
      <c r="E285" s="6"/>
      <c r="F285" s="6">
        <v>22</v>
      </c>
      <c r="G285" s="6">
        <v>13</v>
      </c>
      <c r="H285" s="6">
        <v>44</v>
      </c>
      <c r="M285" s="22" t="s">
        <v>297</v>
      </c>
      <c r="N285" s="10"/>
      <c r="O285" s="10">
        <v>8</v>
      </c>
      <c r="P285" s="10">
        <v>1</v>
      </c>
      <c r="Q285" s="10"/>
      <c r="R285" s="10">
        <v>22</v>
      </c>
      <c r="S285" s="10">
        <v>13</v>
      </c>
      <c r="T285" s="10">
        <f t="shared" si="17"/>
        <v>44</v>
      </c>
    </row>
    <row r="286" spans="1:20">
      <c r="A286" s="5" t="s">
        <v>398</v>
      </c>
      <c r="B286" s="6"/>
      <c r="C286" s="6"/>
      <c r="D286" s="6"/>
      <c r="E286" s="6"/>
      <c r="F286" s="6"/>
      <c r="G286" s="6">
        <v>483</v>
      </c>
      <c r="H286" s="6">
        <v>483</v>
      </c>
      <c r="M286" s="23" t="s">
        <v>398</v>
      </c>
      <c r="N286" s="24"/>
      <c r="O286" s="24"/>
      <c r="P286" s="24"/>
      <c r="Q286" s="24"/>
      <c r="R286" s="24"/>
      <c r="S286" s="24">
        <v>483</v>
      </c>
      <c r="T286" s="24">
        <f t="shared" si="17"/>
        <v>483</v>
      </c>
    </row>
    <row r="287" spans="1:20">
      <c r="A287" s="22" t="s">
        <v>399</v>
      </c>
      <c r="B287" s="6"/>
      <c r="C287" s="6"/>
      <c r="D287" s="6"/>
      <c r="E287" s="6"/>
      <c r="F287" s="6"/>
      <c r="G287" s="6">
        <v>483</v>
      </c>
      <c r="H287" s="6">
        <v>483</v>
      </c>
      <c r="M287" s="22" t="s">
        <v>399</v>
      </c>
      <c r="N287" s="10"/>
      <c r="O287" s="10"/>
      <c r="P287" s="10"/>
      <c r="Q287" s="10"/>
      <c r="R287" s="10"/>
      <c r="S287" s="10">
        <v>483</v>
      </c>
      <c r="T287" s="10">
        <f t="shared" si="17"/>
        <v>483</v>
      </c>
    </row>
    <row r="288" spans="1:20">
      <c r="A288" s="5" t="s">
        <v>31</v>
      </c>
      <c r="B288" s="6">
        <v>67</v>
      </c>
      <c r="C288" s="6">
        <v>64</v>
      </c>
      <c r="D288" s="6">
        <v>66</v>
      </c>
      <c r="E288" s="6">
        <v>60</v>
      </c>
      <c r="F288" s="6">
        <v>69</v>
      </c>
      <c r="G288" s="6">
        <v>64</v>
      </c>
      <c r="H288" s="6">
        <v>390</v>
      </c>
      <c r="M288" s="23" t="s">
        <v>31</v>
      </c>
      <c r="N288" s="24">
        <v>67</v>
      </c>
      <c r="O288" s="24">
        <v>64</v>
      </c>
      <c r="P288" s="24">
        <v>66</v>
      </c>
      <c r="Q288" s="24">
        <v>60</v>
      </c>
      <c r="R288" s="24">
        <v>69</v>
      </c>
      <c r="S288" s="24">
        <v>64</v>
      </c>
      <c r="T288" s="24">
        <f t="shared" si="17"/>
        <v>390</v>
      </c>
    </row>
    <row r="289" spans="1:20">
      <c r="A289" s="22" t="s">
        <v>32</v>
      </c>
      <c r="B289" s="6">
        <v>67</v>
      </c>
      <c r="C289" s="6">
        <v>64</v>
      </c>
      <c r="D289" s="6">
        <v>66</v>
      </c>
      <c r="E289" s="6">
        <v>60</v>
      </c>
      <c r="F289" s="6">
        <v>69</v>
      </c>
      <c r="G289" s="6">
        <v>64</v>
      </c>
      <c r="H289" s="6">
        <v>390</v>
      </c>
      <c r="M289" s="22" t="s">
        <v>32</v>
      </c>
      <c r="N289" s="10">
        <v>67</v>
      </c>
      <c r="O289" s="10">
        <v>64</v>
      </c>
      <c r="P289" s="10">
        <v>66</v>
      </c>
      <c r="Q289" s="10">
        <v>60</v>
      </c>
      <c r="R289" s="10">
        <v>69</v>
      </c>
      <c r="S289" s="10">
        <v>64</v>
      </c>
      <c r="T289" s="10">
        <f t="shared" si="17"/>
        <v>390</v>
      </c>
    </row>
    <row r="290" spans="1:20">
      <c r="A290" s="5" t="s">
        <v>62</v>
      </c>
      <c r="B290" s="6">
        <v>85</v>
      </c>
      <c r="C290" s="6">
        <v>72</v>
      </c>
      <c r="D290" s="6">
        <v>37</v>
      </c>
      <c r="E290" s="6">
        <v>51</v>
      </c>
      <c r="F290" s="6">
        <v>23</v>
      </c>
      <c r="G290" s="6">
        <v>69</v>
      </c>
      <c r="H290" s="6">
        <v>337</v>
      </c>
      <c r="M290" s="23" t="s">
        <v>62</v>
      </c>
      <c r="N290" s="24">
        <v>85</v>
      </c>
      <c r="O290" s="24">
        <v>72</v>
      </c>
      <c r="P290" s="24">
        <v>37</v>
      </c>
      <c r="Q290" s="24">
        <v>51</v>
      </c>
      <c r="R290" s="24">
        <v>23</v>
      </c>
      <c r="S290" s="24">
        <v>69</v>
      </c>
      <c r="T290" s="24">
        <f t="shared" si="17"/>
        <v>337</v>
      </c>
    </row>
    <row r="291" spans="1:20">
      <c r="A291" s="22" t="s">
        <v>63</v>
      </c>
      <c r="B291" s="6">
        <v>85</v>
      </c>
      <c r="C291" s="6">
        <v>72</v>
      </c>
      <c r="D291" s="6">
        <v>37</v>
      </c>
      <c r="E291" s="6">
        <v>51</v>
      </c>
      <c r="F291" s="6">
        <v>23</v>
      </c>
      <c r="G291" s="6">
        <v>69</v>
      </c>
      <c r="H291" s="6">
        <v>337</v>
      </c>
      <c r="M291" s="22" t="s">
        <v>63</v>
      </c>
      <c r="N291" s="10">
        <v>85</v>
      </c>
      <c r="O291" s="10">
        <v>72</v>
      </c>
      <c r="P291" s="10">
        <v>37</v>
      </c>
      <c r="Q291" s="10">
        <v>51</v>
      </c>
      <c r="R291" s="10">
        <v>23</v>
      </c>
      <c r="S291" s="10">
        <v>69</v>
      </c>
      <c r="T291" s="10">
        <f t="shared" si="17"/>
        <v>337</v>
      </c>
    </row>
    <row r="292" spans="1:20">
      <c r="A292" s="5" t="s">
        <v>470</v>
      </c>
      <c r="B292" s="6">
        <v>35</v>
      </c>
      <c r="C292" s="6">
        <v>38</v>
      </c>
      <c r="D292" s="6">
        <v>66</v>
      </c>
      <c r="E292" s="6">
        <v>51</v>
      </c>
      <c r="F292" s="6">
        <v>55</v>
      </c>
      <c r="G292" s="6">
        <v>75</v>
      </c>
      <c r="H292" s="6">
        <v>320</v>
      </c>
      <c r="M292" s="23" t="s">
        <v>192</v>
      </c>
      <c r="N292" s="24">
        <v>35</v>
      </c>
      <c r="O292" s="24">
        <v>38</v>
      </c>
      <c r="P292" s="24">
        <v>66</v>
      </c>
      <c r="Q292" s="24">
        <v>51</v>
      </c>
      <c r="R292" s="24">
        <v>55</v>
      </c>
      <c r="S292" s="24">
        <v>75</v>
      </c>
      <c r="T292" s="24">
        <f t="shared" si="17"/>
        <v>320</v>
      </c>
    </row>
    <row r="293" spans="1:20">
      <c r="A293" s="22" t="s">
        <v>193</v>
      </c>
      <c r="B293" s="6">
        <v>35</v>
      </c>
      <c r="C293" s="6">
        <v>38</v>
      </c>
      <c r="D293" s="6">
        <v>66</v>
      </c>
      <c r="E293" s="6">
        <v>51</v>
      </c>
      <c r="F293" s="6">
        <v>55</v>
      </c>
      <c r="G293" s="6">
        <v>75</v>
      </c>
      <c r="H293" s="6">
        <v>320</v>
      </c>
      <c r="M293" s="22" t="s">
        <v>193</v>
      </c>
      <c r="N293" s="10">
        <v>35</v>
      </c>
      <c r="O293" s="10">
        <v>38</v>
      </c>
      <c r="P293" s="10">
        <v>66</v>
      </c>
      <c r="Q293" s="10">
        <v>51</v>
      </c>
      <c r="R293" s="10">
        <v>55</v>
      </c>
      <c r="S293" s="10">
        <v>75</v>
      </c>
      <c r="T293" s="10">
        <f t="shared" si="17"/>
        <v>320</v>
      </c>
    </row>
    <row r="294" spans="1:20">
      <c r="A294" s="5" t="s">
        <v>95</v>
      </c>
      <c r="B294" s="6">
        <v>36</v>
      </c>
      <c r="C294" s="6">
        <v>21</v>
      </c>
      <c r="D294" s="6">
        <v>6</v>
      </c>
      <c r="E294" s="6">
        <v>18</v>
      </c>
      <c r="F294" s="6">
        <v>132</v>
      </c>
      <c r="G294" s="6">
        <v>103</v>
      </c>
      <c r="H294" s="6">
        <v>316</v>
      </c>
      <c r="M294" s="23" t="s">
        <v>95</v>
      </c>
      <c r="N294" s="24">
        <v>36</v>
      </c>
      <c r="O294" s="24">
        <v>21</v>
      </c>
      <c r="P294" s="24">
        <v>6</v>
      </c>
      <c r="Q294" s="24">
        <v>18</v>
      </c>
      <c r="R294" s="24">
        <v>132</v>
      </c>
      <c r="S294" s="24">
        <v>103</v>
      </c>
      <c r="T294" s="24">
        <f t="shared" si="17"/>
        <v>316</v>
      </c>
    </row>
    <row r="295" spans="1:20">
      <c r="A295" s="22" t="s">
        <v>96</v>
      </c>
      <c r="B295" s="6">
        <v>36</v>
      </c>
      <c r="C295" s="6"/>
      <c r="D295" s="6"/>
      <c r="E295" s="6">
        <v>18</v>
      </c>
      <c r="F295" s="6">
        <v>112</v>
      </c>
      <c r="G295" s="6">
        <v>68</v>
      </c>
      <c r="H295" s="6">
        <v>234</v>
      </c>
      <c r="M295" s="22" t="s">
        <v>96</v>
      </c>
      <c r="N295" s="10">
        <v>36</v>
      </c>
      <c r="O295" s="10"/>
      <c r="P295" s="10"/>
      <c r="Q295" s="10">
        <v>18</v>
      </c>
      <c r="R295" s="10">
        <v>112</v>
      </c>
      <c r="S295" s="10">
        <v>68</v>
      </c>
      <c r="T295" s="10">
        <f t="shared" si="17"/>
        <v>234</v>
      </c>
    </row>
    <row r="296" spans="1:20">
      <c r="A296" s="22" t="s">
        <v>297</v>
      </c>
      <c r="B296" s="6"/>
      <c r="C296" s="6">
        <v>20</v>
      </c>
      <c r="D296" s="6">
        <v>5</v>
      </c>
      <c r="E296" s="6"/>
      <c r="F296" s="6">
        <v>20</v>
      </c>
      <c r="G296" s="6">
        <v>34</v>
      </c>
      <c r="H296" s="6">
        <v>79</v>
      </c>
      <c r="M296" s="22" t="s">
        <v>297</v>
      </c>
      <c r="N296" s="10"/>
      <c r="O296" s="10">
        <v>20</v>
      </c>
      <c r="P296" s="10">
        <v>5</v>
      </c>
      <c r="Q296" s="10"/>
      <c r="R296" s="10">
        <v>20</v>
      </c>
      <c r="S296" s="10">
        <v>34</v>
      </c>
      <c r="T296" s="10">
        <f t="shared" si="17"/>
        <v>79</v>
      </c>
    </row>
    <row r="297" spans="1:20">
      <c r="A297" s="22" t="s">
        <v>293</v>
      </c>
      <c r="B297" s="6"/>
      <c r="C297" s="6">
        <v>1</v>
      </c>
      <c r="D297" s="6">
        <v>1</v>
      </c>
      <c r="E297" s="6"/>
      <c r="F297" s="6"/>
      <c r="G297" s="6">
        <v>1</v>
      </c>
      <c r="H297" s="6">
        <v>3</v>
      </c>
      <c r="M297" s="22" t="s">
        <v>293</v>
      </c>
      <c r="N297" s="10"/>
      <c r="O297" s="10">
        <v>1</v>
      </c>
      <c r="P297" s="10">
        <v>1</v>
      </c>
      <c r="Q297" s="10"/>
      <c r="R297" s="10"/>
      <c r="S297" s="10">
        <v>1</v>
      </c>
      <c r="T297" s="10">
        <f t="shared" si="17"/>
        <v>3</v>
      </c>
    </row>
    <row r="298" spans="1:20">
      <c r="A298" s="5" t="s">
        <v>208</v>
      </c>
      <c r="B298" s="6">
        <v>111</v>
      </c>
      <c r="C298" s="6">
        <v>103</v>
      </c>
      <c r="D298" s="6"/>
      <c r="E298" s="6">
        <v>83</v>
      </c>
      <c r="F298" s="6"/>
      <c r="G298" s="6"/>
      <c r="H298" s="6">
        <v>297</v>
      </c>
      <c r="M298" s="23" t="s">
        <v>208</v>
      </c>
      <c r="N298" s="24">
        <v>111</v>
      </c>
      <c r="O298" s="24">
        <v>103</v>
      </c>
      <c r="P298" s="24"/>
      <c r="Q298" s="24">
        <v>83</v>
      </c>
      <c r="R298" s="24"/>
      <c r="S298" s="24"/>
      <c r="T298" s="24">
        <f t="shared" si="17"/>
        <v>297</v>
      </c>
    </row>
    <row r="299" spans="1:20">
      <c r="A299" s="22" t="s">
        <v>209</v>
      </c>
      <c r="B299" s="6">
        <v>111</v>
      </c>
      <c r="C299" s="6">
        <v>103</v>
      </c>
      <c r="D299" s="6"/>
      <c r="E299" s="6">
        <v>83</v>
      </c>
      <c r="F299" s="6"/>
      <c r="G299" s="6"/>
      <c r="H299" s="6">
        <v>297</v>
      </c>
      <c r="M299" s="22" t="s">
        <v>209</v>
      </c>
      <c r="N299" s="10">
        <v>111</v>
      </c>
      <c r="O299" s="10">
        <v>103</v>
      </c>
      <c r="P299" s="10"/>
      <c r="Q299" s="10">
        <v>83</v>
      </c>
      <c r="R299" s="10"/>
      <c r="S299" s="10"/>
      <c r="T299" s="10">
        <f t="shared" si="17"/>
        <v>297</v>
      </c>
    </row>
    <row r="300" spans="1:20">
      <c r="A300" s="5" t="s">
        <v>466</v>
      </c>
      <c r="B300" s="6">
        <v>34</v>
      </c>
      <c r="C300" s="6">
        <v>67</v>
      </c>
      <c r="D300" s="6">
        <v>40</v>
      </c>
      <c r="E300" s="6">
        <v>30</v>
      </c>
      <c r="F300" s="6">
        <v>53</v>
      </c>
      <c r="G300" s="6">
        <v>66</v>
      </c>
      <c r="H300" s="6">
        <v>290</v>
      </c>
      <c r="M300" s="23" t="s">
        <v>237</v>
      </c>
      <c r="N300" s="24">
        <v>34</v>
      </c>
      <c r="O300" s="24">
        <v>67</v>
      </c>
      <c r="P300" s="24">
        <v>40</v>
      </c>
      <c r="Q300" s="24">
        <v>30</v>
      </c>
      <c r="R300" s="24">
        <v>53</v>
      </c>
      <c r="S300" s="24">
        <v>66</v>
      </c>
      <c r="T300" s="24">
        <f t="shared" si="17"/>
        <v>290</v>
      </c>
    </row>
    <row r="301" spans="1:20">
      <c r="A301" s="22" t="s">
        <v>238</v>
      </c>
      <c r="B301" s="6">
        <v>34</v>
      </c>
      <c r="C301" s="6">
        <v>67</v>
      </c>
      <c r="D301" s="6">
        <v>40</v>
      </c>
      <c r="E301" s="6">
        <v>30</v>
      </c>
      <c r="F301" s="6">
        <v>53</v>
      </c>
      <c r="G301" s="6">
        <v>66</v>
      </c>
      <c r="H301" s="6">
        <v>290</v>
      </c>
      <c r="M301" s="22" t="s">
        <v>238</v>
      </c>
      <c r="N301" s="10">
        <v>34</v>
      </c>
      <c r="O301" s="10">
        <v>67</v>
      </c>
      <c r="P301" s="10">
        <v>40</v>
      </c>
      <c r="Q301" s="10">
        <v>30</v>
      </c>
      <c r="R301" s="10">
        <v>53</v>
      </c>
      <c r="S301" s="10">
        <v>66</v>
      </c>
      <c r="T301" s="10">
        <f t="shared" si="17"/>
        <v>290</v>
      </c>
    </row>
    <row r="302" spans="1:20">
      <c r="A302" s="5" t="s">
        <v>102</v>
      </c>
      <c r="B302" s="6">
        <v>23</v>
      </c>
      <c r="C302" s="6">
        <v>184</v>
      </c>
      <c r="D302" s="6">
        <v>73</v>
      </c>
      <c r="E302" s="6"/>
      <c r="F302" s="6">
        <v>7</v>
      </c>
      <c r="G302" s="6">
        <v>1</v>
      </c>
      <c r="H302" s="6">
        <v>288</v>
      </c>
      <c r="M302" s="23" t="s">
        <v>102</v>
      </c>
      <c r="N302" s="24">
        <v>23</v>
      </c>
      <c r="O302" s="24">
        <v>184</v>
      </c>
      <c r="P302" s="24">
        <v>73</v>
      </c>
      <c r="Q302" s="24"/>
      <c r="R302" s="24">
        <v>7</v>
      </c>
      <c r="S302" s="24">
        <v>1</v>
      </c>
      <c r="T302" s="24">
        <f t="shared" si="17"/>
        <v>288</v>
      </c>
    </row>
    <row r="303" spans="1:20">
      <c r="A303" s="22" t="s">
        <v>274</v>
      </c>
      <c r="B303" s="6"/>
      <c r="C303" s="6">
        <v>184</v>
      </c>
      <c r="D303" s="6"/>
      <c r="E303" s="6"/>
      <c r="F303" s="6"/>
      <c r="G303" s="6"/>
      <c r="H303" s="6">
        <v>184</v>
      </c>
      <c r="M303" s="22" t="s">
        <v>274</v>
      </c>
      <c r="N303" s="10"/>
      <c r="O303" s="10">
        <v>184</v>
      </c>
      <c r="P303" s="10"/>
      <c r="Q303" s="10"/>
      <c r="R303" s="10"/>
      <c r="S303" s="10"/>
      <c r="T303" s="10">
        <f t="shared" si="17"/>
        <v>184</v>
      </c>
    </row>
    <row r="304" spans="1:20">
      <c r="A304" s="22" t="s">
        <v>103</v>
      </c>
      <c r="B304" s="6">
        <v>23</v>
      </c>
      <c r="C304" s="6"/>
      <c r="D304" s="6">
        <v>73</v>
      </c>
      <c r="E304" s="6"/>
      <c r="F304" s="6"/>
      <c r="G304" s="6"/>
      <c r="H304" s="6">
        <v>96</v>
      </c>
      <c r="M304" s="22" t="s">
        <v>103</v>
      </c>
      <c r="N304" s="10">
        <v>23</v>
      </c>
      <c r="O304" s="10"/>
      <c r="P304" s="10">
        <v>73</v>
      </c>
      <c r="Q304" s="10"/>
      <c r="R304" s="10"/>
      <c r="S304" s="10"/>
      <c r="T304" s="10">
        <f t="shared" si="17"/>
        <v>96</v>
      </c>
    </row>
    <row r="305" spans="1:20">
      <c r="A305" s="22" t="s">
        <v>379</v>
      </c>
      <c r="B305" s="6"/>
      <c r="C305" s="6"/>
      <c r="D305" s="6"/>
      <c r="E305" s="6"/>
      <c r="F305" s="6">
        <v>7</v>
      </c>
      <c r="G305" s="6">
        <v>1</v>
      </c>
      <c r="H305" s="6">
        <v>8</v>
      </c>
      <c r="M305" s="22" t="s">
        <v>379</v>
      </c>
      <c r="N305" s="10"/>
      <c r="O305" s="10"/>
      <c r="P305" s="10"/>
      <c r="Q305" s="10"/>
      <c r="R305" s="10">
        <v>7</v>
      </c>
      <c r="S305" s="10">
        <v>1</v>
      </c>
      <c r="T305" s="10">
        <f t="shared" si="17"/>
        <v>8</v>
      </c>
    </row>
    <row r="306" spans="1:20">
      <c r="A306" s="5" t="s">
        <v>383</v>
      </c>
      <c r="B306" s="6"/>
      <c r="C306" s="6"/>
      <c r="D306" s="6"/>
      <c r="E306" s="6"/>
      <c r="F306" s="6">
        <v>132</v>
      </c>
      <c r="G306" s="6">
        <v>140</v>
      </c>
      <c r="H306" s="6">
        <v>272</v>
      </c>
      <c r="M306" s="23" t="s">
        <v>383</v>
      </c>
      <c r="N306" s="24"/>
      <c r="O306" s="24"/>
      <c r="P306" s="24"/>
      <c r="Q306" s="24"/>
      <c r="R306" s="24">
        <v>132</v>
      </c>
      <c r="S306" s="24">
        <v>140</v>
      </c>
      <c r="T306" s="24">
        <f t="shared" si="17"/>
        <v>272</v>
      </c>
    </row>
    <row r="307" spans="1:20">
      <c r="A307" s="22" t="s">
        <v>384</v>
      </c>
      <c r="B307" s="6"/>
      <c r="C307" s="6"/>
      <c r="D307" s="6"/>
      <c r="E307" s="6"/>
      <c r="F307" s="6">
        <v>132</v>
      </c>
      <c r="G307" s="6">
        <v>140</v>
      </c>
      <c r="H307" s="6">
        <v>272</v>
      </c>
      <c r="M307" s="22" t="s">
        <v>384</v>
      </c>
      <c r="N307" s="10"/>
      <c r="O307" s="10"/>
      <c r="P307" s="10"/>
      <c r="Q307" s="10"/>
      <c r="R307" s="10">
        <v>132</v>
      </c>
      <c r="S307" s="10">
        <v>140</v>
      </c>
      <c r="T307" s="10">
        <f t="shared" si="17"/>
        <v>272</v>
      </c>
    </row>
    <row r="308" spans="1:20">
      <c r="A308" s="5" t="s">
        <v>115</v>
      </c>
      <c r="B308" s="6">
        <v>48</v>
      </c>
      <c r="C308" s="6">
        <v>36</v>
      </c>
      <c r="D308" s="6">
        <v>52</v>
      </c>
      <c r="E308" s="6">
        <v>46</v>
      </c>
      <c r="F308" s="6">
        <v>40</v>
      </c>
      <c r="G308" s="6">
        <v>38</v>
      </c>
      <c r="H308" s="6">
        <v>260</v>
      </c>
      <c r="M308" s="23" t="s">
        <v>115</v>
      </c>
      <c r="N308" s="24">
        <v>48</v>
      </c>
      <c r="O308" s="24">
        <v>36</v>
      </c>
      <c r="P308" s="24">
        <v>52</v>
      </c>
      <c r="Q308" s="24">
        <v>46</v>
      </c>
      <c r="R308" s="24">
        <v>40</v>
      </c>
      <c r="S308" s="24">
        <v>38</v>
      </c>
      <c r="T308" s="24">
        <f t="shared" si="17"/>
        <v>260</v>
      </c>
    </row>
    <row r="309" spans="1:20">
      <c r="A309" s="22" t="s">
        <v>119</v>
      </c>
      <c r="B309" s="6">
        <v>22</v>
      </c>
      <c r="C309" s="6">
        <v>20</v>
      </c>
      <c r="D309" s="6">
        <v>24</v>
      </c>
      <c r="E309" s="6">
        <v>16</v>
      </c>
      <c r="F309" s="6">
        <v>24</v>
      </c>
      <c r="G309" s="6">
        <v>24</v>
      </c>
      <c r="H309" s="6">
        <v>130</v>
      </c>
      <c r="M309" s="22" t="s">
        <v>119</v>
      </c>
      <c r="N309" s="10">
        <v>22</v>
      </c>
      <c r="O309" s="10">
        <v>20</v>
      </c>
      <c r="P309" s="10">
        <v>24</v>
      </c>
      <c r="Q309" s="10">
        <v>16</v>
      </c>
      <c r="R309" s="10">
        <v>24</v>
      </c>
      <c r="S309" s="10">
        <v>24</v>
      </c>
      <c r="T309" s="10">
        <f t="shared" si="17"/>
        <v>130</v>
      </c>
    </row>
    <row r="310" spans="1:20">
      <c r="A310" s="22" t="s">
        <v>116</v>
      </c>
      <c r="B310" s="6">
        <v>26</v>
      </c>
      <c r="C310" s="6">
        <v>16</v>
      </c>
      <c r="D310" s="6">
        <v>28</v>
      </c>
      <c r="E310" s="6">
        <v>30</v>
      </c>
      <c r="F310" s="6">
        <v>16</v>
      </c>
      <c r="G310" s="6">
        <v>14</v>
      </c>
      <c r="H310" s="6">
        <v>130</v>
      </c>
      <c r="M310" s="22" t="s">
        <v>116</v>
      </c>
      <c r="N310" s="10">
        <v>26</v>
      </c>
      <c r="O310" s="10">
        <v>16</v>
      </c>
      <c r="P310" s="10">
        <v>28</v>
      </c>
      <c r="Q310" s="10">
        <v>30</v>
      </c>
      <c r="R310" s="10">
        <v>16</v>
      </c>
      <c r="S310" s="10">
        <v>14</v>
      </c>
      <c r="T310" s="10">
        <f t="shared" si="17"/>
        <v>130</v>
      </c>
    </row>
    <row r="311" spans="1:20">
      <c r="A311" s="5" t="s">
        <v>464</v>
      </c>
      <c r="B311" s="6">
        <v>86</v>
      </c>
      <c r="C311" s="6">
        <v>81</v>
      </c>
      <c r="D311" s="6">
        <v>36</v>
      </c>
      <c r="E311" s="6">
        <v>30</v>
      </c>
      <c r="F311" s="6">
        <v>23</v>
      </c>
      <c r="G311" s="6"/>
      <c r="H311" s="6">
        <v>256</v>
      </c>
      <c r="M311" s="23" t="s">
        <v>89</v>
      </c>
      <c r="N311" s="24">
        <v>86</v>
      </c>
      <c r="O311" s="24">
        <v>81</v>
      </c>
      <c r="P311" s="24">
        <v>36</v>
      </c>
      <c r="Q311" s="24">
        <v>30</v>
      </c>
      <c r="R311" s="24">
        <v>23</v>
      </c>
      <c r="S311" s="24"/>
      <c r="T311" s="24">
        <f t="shared" si="17"/>
        <v>256</v>
      </c>
    </row>
    <row r="312" spans="1:20">
      <c r="A312" s="22" t="s">
        <v>90</v>
      </c>
      <c r="B312" s="6">
        <v>86</v>
      </c>
      <c r="C312" s="6">
        <v>81</v>
      </c>
      <c r="D312" s="6"/>
      <c r="E312" s="6"/>
      <c r="F312" s="6"/>
      <c r="G312" s="6"/>
      <c r="H312" s="6">
        <v>167</v>
      </c>
      <c r="M312" s="22" t="s">
        <v>90</v>
      </c>
      <c r="N312" s="10">
        <v>86</v>
      </c>
      <c r="O312" s="10">
        <v>81</v>
      </c>
      <c r="P312" s="10"/>
      <c r="Q312" s="10"/>
      <c r="R312" s="10"/>
      <c r="S312" s="10"/>
      <c r="T312" s="10">
        <f t="shared" si="17"/>
        <v>167</v>
      </c>
    </row>
    <row r="313" spans="1:20">
      <c r="A313" s="22" t="s">
        <v>323</v>
      </c>
      <c r="B313" s="6"/>
      <c r="C313" s="6"/>
      <c r="D313" s="6">
        <v>36</v>
      </c>
      <c r="E313" s="6">
        <v>30</v>
      </c>
      <c r="F313" s="6">
        <v>23</v>
      </c>
      <c r="G313" s="6"/>
      <c r="H313" s="6">
        <v>89</v>
      </c>
      <c r="M313" s="22" t="s">
        <v>323</v>
      </c>
      <c r="N313" s="10"/>
      <c r="O313" s="10"/>
      <c r="P313" s="10">
        <v>36</v>
      </c>
      <c r="Q313" s="10">
        <v>30</v>
      </c>
      <c r="R313" s="10">
        <v>23</v>
      </c>
      <c r="S313" s="10"/>
      <c r="T313" s="10">
        <f t="shared" si="17"/>
        <v>89</v>
      </c>
    </row>
    <row r="314" spans="1:20">
      <c r="A314" s="5" t="s">
        <v>240</v>
      </c>
      <c r="B314" s="6">
        <v>48</v>
      </c>
      <c r="C314" s="6">
        <v>30</v>
      </c>
      <c r="D314" s="6">
        <v>39</v>
      </c>
      <c r="E314" s="6">
        <v>51</v>
      </c>
      <c r="F314" s="6">
        <v>38</v>
      </c>
      <c r="G314" s="6">
        <v>39</v>
      </c>
      <c r="H314" s="6">
        <v>245</v>
      </c>
      <c r="M314" s="23" t="s">
        <v>240</v>
      </c>
      <c r="N314" s="24">
        <v>48</v>
      </c>
      <c r="O314" s="24">
        <v>30</v>
      </c>
      <c r="P314" s="24">
        <v>39</v>
      </c>
      <c r="Q314" s="24">
        <v>51</v>
      </c>
      <c r="R314" s="24">
        <v>38</v>
      </c>
      <c r="S314" s="24">
        <v>39</v>
      </c>
      <c r="T314" s="24">
        <f t="shared" si="17"/>
        <v>245</v>
      </c>
    </row>
    <row r="315" spans="1:20">
      <c r="A315" s="22" t="s">
        <v>241</v>
      </c>
      <c r="B315" s="6">
        <v>48</v>
      </c>
      <c r="C315" s="6">
        <v>30</v>
      </c>
      <c r="D315" s="6">
        <v>39</v>
      </c>
      <c r="E315" s="6">
        <v>51</v>
      </c>
      <c r="F315" s="6">
        <v>38</v>
      </c>
      <c r="G315" s="6">
        <v>39</v>
      </c>
      <c r="H315" s="6">
        <v>245</v>
      </c>
      <c r="M315" s="22" t="s">
        <v>241</v>
      </c>
      <c r="N315" s="10">
        <v>48</v>
      </c>
      <c r="O315" s="10">
        <v>30</v>
      </c>
      <c r="P315" s="10">
        <v>39</v>
      </c>
      <c r="Q315" s="10">
        <v>51</v>
      </c>
      <c r="R315" s="10">
        <v>38</v>
      </c>
      <c r="S315" s="10">
        <v>39</v>
      </c>
      <c r="T315" s="10">
        <f t="shared" si="17"/>
        <v>245</v>
      </c>
    </row>
    <row r="316" spans="1:20">
      <c r="A316" s="5" t="s">
        <v>141</v>
      </c>
      <c r="B316" s="6">
        <v>10</v>
      </c>
      <c r="C316" s="6">
        <v>12</v>
      </c>
      <c r="D316" s="6">
        <v>12</v>
      </c>
      <c r="E316" s="6">
        <v>76</v>
      </c>
      <c r="F316" s="6">
        <v>86</v>
      </c>
      <c r="G316" s="6">
        <v>32</v>
      </c>
      <c r="H316" s="6">
        <v>228</v>
      </c>
      <c r="M316" s="23" t="s">
        <v>141</v>
      </c>
      <c r="N316" s="24">
        <v>10</v>
      </c>
      <c r="O316" s="24">
        <v>12</v>
      </c>
      <c r="P316" s="24">
        <v>12</v>
      </c>
      <c r="Q316" s="24">
        <v>76</v>
      </c>
      <c r="R316" s="24">
        <v>86</v>
      </c>
      <c r="S316" s="24">
        <v>32</v>
      </c>
      <c r="T316" s="24">
        <f t="shared" si="17"/>
        <v>228</v>
      </c>
    </row>
    <row r="317" spans="1:20">
      <c r="A317" s="22" t="s">
        <v>143</v>
      </c>
      <c r="B317" s="6">
        <v>6</v>
      </c>
      <c r="C317" s="6">
        <v>8</v>
      </c>
      <c r="D317" s="6">
        <v>8</v>
      </c>
      <c r="E317" s="6">
        <v>64</v>
      </c>
      <c r="F317" s="6">
        <v>44</v>
      </c>
      <c r="G317" s="6">
        <v>22</v>
      </c>
      <c r="H317" s="6">
        <v>152</v>
      </c>
      <c r="M317" s="22" t="s">
        <v>143</v>
      </c>
      <c r="N317" s="10">
        <v>6</v>
      </c>
      <c r="O317" s="10">
        <v>8</v>
      </c>
      <c r="P317" s="10">
        <v>8</v>
      </c>
      <c r="Q317" s="10">
        <v>64</v>
      </c>
      <c r="R317" s="10">
        <v>44</v>
      </c>
      <c r="S317" s="10">
        <v>22</v>
      </c>
      <c r="T317" s="10">
        <f t="shared" si="17"/>
        <v>152</v>
      </c>
    </row>
    <row r="318" spans="1:20">
      <c r="A318" s="22" t="s">
        <v>142</v>
      </c>
      <c r="B318" s="6">
        <v>2</v>
      </c>
      <c r="C318" s="6">
        <v>2</v>
      </c>
      <c r="D318" s="6">
        <v>2</v>
      </c>
      <c r="E318" s="6">
        <v>12</v>
      </c>
      <c r="F318" s="6">
        <v>32</v>
      </c>
      <c r="G318" s="6">
        <v>6</v>
      </c>
      <c r="H318" s="6">
        <v>56</v>
      </c>
      <c r="M318" s="22" t="s">
        <v>142</v>
      </c>
      <c r="N318" s="10">
        <v>2</v>
      </c>
      <c r="O318" s="10">
        <v>2</v>
      </c>
      <c r="P318" s="10">
        <v>2</v>
      </c>
      <c r="Q318" s="10">
        <v>12</v>
      </c>
      <c r="R318" s="10">
        <v>32</v>
      </c>
      <c r="S318" s="10">
        <v>6</v>
      </c>
      <c r="T318" s="10">
        <f t="shared" si="17"/>
        <v>56</v>
      </c>
    </row>
    <row r="319" spans="1:20">
      <c r="A319" s="22" t="s">
        <v>144</v>
      </c>
      <c r="B319" s="6">
        <v>2</v>
      </c>
      <c r="C319" s="6">
        <v>2</v>
      </c>
      <c r="D319" s="6">
        <v>2</v>
      </c>
      <c r="E319" s="6"/>
      <c r="F319" s="6">
        <v>10</v>
      </c>
      <c r="G319" s="6"/>
      <c r="H319" s="6">
        <v>16</v>
      </c>
      <c r="M319" s="22" t="s">
        <v>144</v>
      </c>
      <c r="N319" s="10">
        <v>2</v>
      </c>
      <c r="O319" s="10">
        <v>2</v>
      </c>
      <c r="P319" s="10">
        <v>2</v>
      </c>
      <c r="Q319" s="10"/>
      <c r="R319" s="10">
        <v>10</v>
      </c>
      <c r="S319" s="10"/>
      <c r="T319" s="10">
        <f t="shared" si="17"/>
        <v>16</v>
      </c>
    </row>
    <row r="320" spans="1:20">
      <c r="A320" s="22" t="s">
        <v>405</v>
      </c>
      <c r="B320" s="6"/>
      <c r="C320" s="6"/>
      <c r="D320" s="6"/>
      <c r="E320" s="6"/>
      <c r="F320" s="6"/>
      <c r="G320" s="6">
        <v>4</v>
      </c>
      <c r="H320" s="6">
        <v>4</v>
      </c>
      <c r="M320" s="22" t="s">
        <v>405</v>
      </c>
      <c r="N320" s="10"/>
      <c r="O320" s="10"/>
      <c r="P320" s="10"/>
      <c r="Q320" s="10"/>
      <c r="R320" s="10"/>
      <c r="S320" s="10">
        <v>4</v>
      </c>
      <c r="T320" s="10">
        <f t="shared" si="17"/>
        <v>4</v>
      </c>
    </row>
    <row r="321" spans="1:20">
      <c r="A321" s="5" t="s">
        <v>107</v>
      </c>
      <c r="B321" s="6">
        <v>14</v>
      </c>
      <c r="C321" s="6">
        <v>8</v>
      </c>
      <c r="D321" s="6">
        <v>8</v>
      </c>
      <c r="E321" s="6"/>
      <c r="F321" s="6">
        <v>102</v>
      </c>
      <c r="G321" s="6">
        <v>56</v>
      </c>
      <c r="H321" s="6">
        <v>188</v>
      </c>
      <c r="M321" s="23" t="s">
        <v>107</v>
      </c>
      <c r="N321" s="24">
        <v>14</v>
      </c>
      <c r="O321" s="24">
        <v>8</v>
      </c>
      <c r="P321" s="24">
        <v>8</v>
      </c>
      <c r="Q321" s="24"/>
      <c r="R321" s="24">
        <v>102</v>
      </c>
      <c r="S321" s="24">
        <v>56</v>
      </c>
      <c r="T321" s="24">
        <f t="shared" si="17"/>
        <v>188</v>
      </c>
    </row>
    <row r="322" spans="1:20">
      <c r="A322" s="22" t="s">
        <v>108</v>
      </c>
      <c r="B322" s="6">
        <v>10</v>
      </c>
      <c r="C322" s="6">
        <v>4</v>
      </c>
      <c r="D322" s="6">
        <v>6</v>
      </c>
      <c r="E322" s="6"/>
      <c r="F322" s="6">
        <v>82</v>
      </c>
      <c r="G322" s="6">
        <v>48</v>
      </c>
      <c r="H322" s="6">
        <v>150</v>
      </c>
      <c r="M322" s="22" t="s">
        <v>108</v>
      </c>
      <c r="N322" s="10">
        <v>10</v>
      </c>
      <c r="O322" s="10">
        <v>4</v>
      </c>
      <c r="P322" s="10">
        <v>6</v>
      </c>
      <c r="Q322" s="10"/>
      <c r="R322" s="10">
        <v>82</v>
      </c>
      <c r="S322" s="10">
        <v>48</v>
      </c>
      <c r="T322" s="10">
        <f t="shared" si="17"/>
        <v>150</v>
      </c>
    </row>
    <row r="323" spans="1:20">
      <c r="A323" s="22" t="s">
        <v>112</v>
      </c>
      <c r="B323" s="6">
        <v>4</v>
      </c>
      <c r="C323" s="6">
        <v>4</v>
      </c>
      <c r="D323" s="6">
        <v>2</v>
      </c>
      <c r="E323" s="6"/>
      <c r="F323" s="6">
        <v>20</v>
      </c>
      <c r="G323" s="6">
        <v>8</v>
      </c>
      <c r="H323" s="6">
        <v>38</v>
      </c>
      <c r="M323" s="22" t="s">
        <v>112</v>
      </c>
      <c r="N323" s="10">
        <v>4</v>
      </c>
      <c r="O323" s="10">
        <v>4</v>
      </c>
      <c r="P323" s="10">
        <v>2</v>
      </c>
      <c r="Q323" s="10"/>
      <c r="R323" s="10">
        <v>20</v>
      </c>
      <c r="S323" s="10">
        <v>8</v>
      </c>
      <c r="T323" s="10">
        <f t="shared" si="17"/>
        <v>38</v>
      </c>
    </row>
    <row r="324" spans="1:20">
      <c r="A324" s="5" t="s">
        <v>149</v>
      </c>
      <c r="B324" s="6">
        <v>6</v>
      </c>
      <c r="C324" s="6">
        <v>40</v>
      </c>
      <c r="D324" s="6">
        <v>50</v>
      </c>
      <c r="E324" s="6">
        <v>8</v>
      </c>
      <c r="F324" s="6">
        <v>64</v>
      </c>
      <c r="G324" s="6">
        <v>16</v>
      </c>
      <c r="H324" s="6">
        <v>184</v>
      </c>
      <c r="M324" s="23" t="s">
        <v>149</v>
      </c>
      <c r="N324" s="24">
        <v>6</v>
      </c>
      <c r="O324" s="24">
        <v>40</v>
      </c>
      <c r="P324" s="24">
        <v>50</v>
      </c>
      <c r="Q324" s="24">
        <v>8</v>
      </c>
      <c r="R324" s="24">
        <v>64</v>
      </c>
      <c r="S324" s="24">
        <v>16</v>
      </c>
      <c r="T324" s="24">
        <f t="shared" si="17"/>
        <v>184</v>
      </c>
    </row>
    <row r="325" spans="1:20">
      <c r="A325" s="22" t="s">
        <v>150</v>
      </c>
      <c r="B325" s="6">
        <v>6</v>
      </c>
      <c r="C325" s="6">
        <v>40</v>
      </c>
      <c r="D325" s="6">
        <v>50</v>
      </c>
      <c r="E325" s="6">
        <v>8</v>
      </c>
      <c r="F325" s="6">
        <v>64</v>
      </c>
      <c r="G325" s="6">
        <v>16</v>
      </c>
      <c r="H325" s="6">
        <v>184</v>
      </c>
      <c r="M325" s="22" t="s">
        <v>150</v>
      </c>
      <c r="N325" s="10">
        <v>6</v>
      </c>
      <c r="O325" s="10">
        <v>40</v>
      </c>
      <c r="P325" s="10">
        <v>50</v>
      </c>
      <c r="Q325" s="10">
        <v>8</v>
      </c>
      <c r="R325" s="10">
        <v>64</v>
      </c>
      <c r="S325" s="10">
        <v>16</v>
      </c>
      <c r="T325" s="10">
        <f t="shared" si="17"/>
        <v>184</v>
      </c>
    </row>
    <row r="326" spans="1:20">
      <c r="A326" s="5" t="s">
        <v>138</v>
      </c>
      <c r="B326" s="6">
        <v>34</v>
      </c>
      <c r="C326" s="6">
        <v>36</v>
      </c>
      <c r="D326" s="6">
        <v>26</v>
      </c>
      <c r="E326" s="6">
        <v>4</v>
      </c>
      <c r="F326" s="6">
        <v>64</v>
      </c>
      <c r="G326" s="6">
        <v>14</v>
      </c>
      <c r="H326" s="6">
        <v>178</v>
      </c>
      <c r="M326" s="23" t="s">
        <v>138</v>
      </c>
      <c r="N326" s="24">
        <v>34</v>
      </c>
      <c r="O326" s="24">
        <v>36</v>
      </c>
      <c r="P326" s="24">
        <v>26</v>
      </c>
      <c r="Q326" s="24">
        <v>4</v>
      </c>
      <c r="R326" s="24">
        <v>64</v>
      </c>
      <c r="S326" s="24">
        <v>14</v>
      </c>
      <c r="T326" s="24">
        <f t="shared" si="17"/>
        <v>178</v>
      </c>
    </row>
    <row r="327" spans="1:20">
      <c r="A327" s="22" t="s">
        <v>140</v>
      </c>
      <c r="B327" s="6">
        <v>24</v>
      </c>
      <c r="C327" s="6">
        <v>24</v>
      </c>
      <c r="D327" s="6">
        <v>12</v>
      </c>
      <c r="E327" s="6">
        <v>2</v>
      </c>
      <c r="F327" s="6">
        <v>40</v>
      </c>
      <c r="G327" s="6">
        <v>8</v>
      </c>
      <c r="H327" s="6">
        <v>110</v>
      </c>
      <c r="M327" s="22" t="s">
        <v>140</v>
      </c>
      <c r="N327" s="10">
        <v>24</v>
      </c>
      <c r="O327" s="10">
        <v>24</v>
      </c>
      <c r="P327" s="10">
        <v>12</v>
      </c>
      <c r="Q327" s="10">
        <v>2</v>
      </c>
      <c r="R327" s="10">
        <v>40</v>
      </c>
      <c r="S327" s="10">
        <v>8</v>
      </c>
      <c r="T327" s="10">
        <f t="shared" si="17"/>
        <v>110</v>
      </c>
    </row>
    <row r="328" spans="1:20">
      <c r="A328" s="22" t="s">
        <v>139</v>
      </c>
      <c r="B328" s="6">
        <v>10</v>
      </c>
      <c r="C328" s="6">
        <v>12</v>
      </c>
      <c r="D328" s="6">
        <v>14</v>
      </c>
      <c r="E328" s="6">
        <v>2</v>
      </c>
      <c r="F328" s="6">
        <v>24</v>
      </c>
      <c r="G328" s="6">
        <v>6</v>
      </c>
      <c r="H328" s="6">
        <v>68</v>
      </c>
      <c r="M328" s="22" t="s">
        <v>139</v>
      </c>
      <c r="N328" s="10">
        <v>10</v>
      </c>
      <c r="O328" s="10">
        <v>12</v>
      </c>
      <c r="P328" s="10">
        <v>14</v>
      </c>
      <c r="Q328" s="10">
        <v>2</v>
      </c>
      <c r="R328" s="10">
        <v>24</v>
      </c>
      <c r="S328" s="10">
        <v>6</v>
      </c>
      <c r="T328" s="10">
        <f t="shared" si="17"/>
        <v>68</v>
      </c>
    </row>
    <row r="329" spans="1:20">
      <c r="A329" s="5" t="s">
        <v>24</v>
      </c>
      <c r="B329" s="6">
        <v>14</v>
      </c>
      <c r="C329" s="6">
        <v>28</v>
      </c>
      <c r="D329" s="6">
        <v>32</v>
      </c>
      <c r="E329" s="6">
        <v>23</v>
      </c>
      <c r="F329" s="6">
        <v>24</v>
      </c>
      <c r="G329" s="6">
        <v>24</v>
      </c>
      <c r="H329" s="6">
        <v>145</v>
      </c>
      <c r="M329" s="23" t="s">
        <v>24</v>
      </c>
      <c r="N329" s="24">
        <v>14</v>
      </c>
      <c r="O329" s="24">
        <v>28</v>
      </c>
      <c r="P329" s="24">
        <v>32</v>
      </c>
      <c r="Q329" s="24">
        <v>23</v>
      </c>
      <c r="R329" s="24">
        <v>24</v>
      </c>
      <c r="S329" s="24">
        <v>24</v>
      </c>
      <c r="T329" s="24">
        <f t="shared" si="17"/>
        <v>145</v>
      </c>
    </row>
    <row r="330" spans="1:20">
      <c r="A330" s="22" t="s">
        <v>25</v>
      </c>
      <c r="B330" s="6">
        <v>14</v>
      </c>
      <c r="C330" s="6">
        <v>28</v>
      </c>
      <c r="D330" s="6">
        <v>32</v>
      </c>
      <c r="E330" s="6">
        <v>23</v>
      </c>
      <c r="F330" s="6">
        <v>24</v>
      </c>
      <c r="G330" s="6">
        <v>24</v>
      </c>
      <c r="H330" s="6">
        <v>145</v>
      </c>
      <c r="M330" s="22" t="s">
        <v>25</v>
      </c>
      <c r="N330" s="10">
        <v>14</v>
      </c>
      <c r="O330" s="10">
        <v>28</v>
      </c>
      <c r="P330" s="10">
        <v>32</v>
      </c>
      <c r="Q330" s="10">
        <v>23</v>
      </c>
      <c r="R330" s="10">
        <v>24</v>
      </c>
      <c r="S330" s="10">
        <v>24</v>
      </c>
      <c r="T330" s="10">
        <f t="shared" si="17"/>
        <v>145</v>
      </c>
    </row>
    <row r="331" spans="1:20">
      <c r="A331" s="5" t="s">
        <v>463</v>
      </c>
      <c r="B331" s="6"/>
      <c r="C331" s="6"/>
      <c r="D331" s="6"/>
      <c r="E331" s="6"/>
      <c r="F331" s="6">
        <v>14</v>
      </c>
      <c r="G331" s="6">
        <v>107</v>
      </c>
      <c r="H331" s="6">
        <v>121</v>
      </c>
      <c r="M331" s="23" t="s">
        <v>385</v>
      </c>
      <c r="N331" s="24"/>
      <c r="O331" s="24"/>
      <c r="P331" s="24"/>
      <c r="Q331" s="24"/>
      <c r="R331" s="24">
        <v>14</v>
      </c>
      <c r="S331" s="24">
        <v>107</v>
      </c>
      <c r="T331" s="24">
        <f t="shared" ref="T331:T394" si="18">SUM(N331:S331)</f>
        <v>121</v>
      </c>
    </row>
    <row r="332" spans="1:20">
      <c r="A332" s="22" t="s">
        <v>386</v>
      </c>
      <c r="B332" s="6"/>
      <c r="C332" s="6"/>
      <c r="D332" s="6"/>
      <c r="E332" s="6"/>
      <c r="F332" s="6">
        <v>14</v>
      </c>
      <c r="G332" s="6">
        <v>100</v>
      </c>
      <c r="H332" s="6">
        <v>114</v>
      </c>
      <c r="M332" s="22" t="s">
        <v>386</v>
      </c>
      <c r="N332" s="10"/>
      <c r="O332" s="10"/>
      <c r="P332" s="10"/>
      <c r="Q332" s="10"/>
      <c r="R332" s="10">
        <v>14</v>
      </c>
      <c r="S332" s="10">
        <v>100</v>
      </c>
      <c r="T332" s="10">
        <f t="shared" si="18"/>
        <v>114</v>
      </c>
    </row>
    <row r="333" spans="1:20">
      <c r="A333" s="22" t="s">
        <v>407</v>
      </c>
      <c r="B333" s="6"/>
      <c r="C333" s="6"/>
      <c r="D333" s="6"/>
      <c r="E333" s="6"/>
      <c r="F333" s="6"/>
      <c r="G333" s="6">
        <v>7</v>
      </c>
      <c r="H333" s="6">
        <v>7</v>
      </c>
      <c r="M333" s="22" t="s">
        <v>407</v>
      </c>
      <c r="N333" s="10"/>
      <c r="O333" s="10"/>
      <c r="P333" s="10"/>
      <c r="Q333" s="10"/>
      <c r="R333" s="10"/>
      <c r="S333" s="10">
        <v>7</v>
      </c>
      <c r="T333" s="10">
        <f t="shared" si="18"/>
        <v>7</v>
      </c>
    </row>
    <row r="334" spans="1:20">
      <c r="A334" s="5" t="s">
        <v>395</v>
      </c>
      <c r="B334" s="6"/>
      <c r="C334" s="6"/>
      <c r="D334" s="6"/>
      <c r="E334" s="6"/>
      <c r="F334" s="6"/>
      <c r="G334" s="6">
        <v>120</v>
      </c>
      <c r="H334" s="6">
        <v>120</v>
      </c>
      <c r="M334" s="23" t="s">
        <v>395</v>
      </c>
      <c r="N334" s="24"/>
      <c r="O334" s="24"/>
      <c r="P334" s="24"/>
      <c r="Q334" s="24"/>
      <c r="R334" s="24"/>
      <c r="S334" s="24">
        <v>120</v>
      </c>
      <c r="T334" s="24">
        <f t="shared" si="18"/>
        <v>120</v>
      </c>
    </row>
    <row r="335" spans="1:20">
      <c r="A335" s="22" t="s">
        <v>396</v>
      </c>
      <c r="B335" s="6"/>
      <c r="C335" s="6"/>
      <c r="D335" s="6"/>
      <c r="E335" s="6"/>
      <c r="F335" s="6"/>
      <c r="G335" s="6">
        <v>120</v>
      </c>
      <c r="H335" s="6">
        <v>120</v>
      </c>
      <c r="M335" s="22" t="s">
        <v>396</v>
      </c>
      <c r="N335" s="10"/>
      <c r="O335" s="10"/>
      <c r="P335" s="10"/>
      <c r="Q335" s="10"/>
      <c r="R335" s="10"/>
      <c r="S335" s="10">
        <v>120</v>
      </c>
      <c r="T335" s="10">
        <f t="shared" si="18"/>
        <v>120</v>
      </c>
    </row>
    <row r="336" spans="1:20">
      <c r="A336" s="5" t="s">
        <v>472</v>
      </c>
      <c r="B336" s="6"/>
      <c r="C336" s="6">
        <v>12</v>
      </c>
      <c r="D336" s="6">
        <v>18</v>
      </c>
      <c r="E336" s="6"/>
      <c r="F336" s="6">
        <v>41</v>
      </c>
      <c r="G336" s="6">
        <v>42</v>
      </c>
      <c r="H336" s="6">
        <v>113</v>
      </c>
      <c r="M336" s="23" t="s">
        <v>302</v>
      </c>
      <c r="N336" s="24"/>
      <c r="O336" s="24">
        <v>12</v>
      </c>
      <c r="P336" s="24">
        <v>18</v>
      </c>
      <c r="Q336" s="24"/>
      <c r="R336" s="24">
        <v>41</v>
      </c>
      <c r="S336" s="24">
        <v>42</v>
      </c>
      <c r="T336" s="24">
        <f t="shared" si="18"/>
        <v>113</v>
      </c>
    </row>
    <row r="337" spans="1:20">
      <c r="A337" s="22" t="s">
        <v>297</v>
      </c>
      <c r="B337" s="6"/>
      <c r="C337" s="6">
        <v>12</v>
      </c>
      <c r="D337" s="6">
        <v>18</v>
      </c>
      <c r="E337" s="6"/>
      <c r="F337" s="6">
        <v>41</v>
      </c>
      <c r="G337" s="6">
        <v>42</v>
      </c>
      <c r="H337" s="6">
        <v>113</v>
      </c>
      <c r="M337" s="22" t="s">
        <v>297</v>
      </c>
      <c r="N337" s="10"/>
      <c r="O337" s="10">
        <v>12</v>
      </c>
      <c r="P337" s="10">
        <v>18</v>
      </c>
      <c r="Q337" s="10"/>
      <c r="R337" s="10">
        <v>41</v>
      </c>
      <c r="S337" s="10">
        <v>42</v>
      </c>
      <c r="T337" s="10">
        <f t="shared" si="18"/>
        <v>113</v>
      </c>
    </row>
    <row r="338" spans="1:20">
      <c r="A338" s="5" t="s">
        <v>145</v>
      </c>
      <c r="B338" s="6">
        <v>14</v>
      </c>
      <c r="C338" s="6">
        <v>16</v>
      </c>
      <c r="D338" s="6">
        <v>20</v>
      </c>
      <c r="E338" s="6">
        <v>14</v>
      </c>
      <c r="F338" s="6">
        <v>4</v>
      </c>
      <c r="G338" s="6">
        <v>6</v>
      </c>
      <c r="H338" s="6">
        <v>74</v>
      </c>
      <c r="M338" s="23" t="s">
        <v>145</v>
      </c>
      <c r="N338" s="24">
        <v>14</v>
      </c>
      <c r="O338" s="24">
        <v>16</v>
      </c>
      <c r="P338" s="24">
        <v>20</v>
      </c>
      <c r="Q338" s="24">
        <v>14</v>
      </c>
      <c r="R338" s="24">
        <v>4</v>
      </c>
      <c r="S338" s="24">
        <v>6</v>
      </c>
      <c r="T338" s="24">
        <f t="shared" si="18"/>
        <v>74</v>
      </c>
    </row>
    <row r="339" spans="1:20">
      <c r="A339" s="22" t="s">
        <v>146</v>
      </c>
      <c r="B339" s="6">
        <v>14</v>
      </c>
      <c r="C339" s="6">
        <v>16</v>
      </c>
      <c r="D339" s="6">
        <v>20</v>
      </c>
      <c r="E339" s="6">
        <v>14</v>
      </c>
      <c r="F339" s="6">
        <v>4</v>
      </c>
      <c r="G339" s="6">
        <v>6</v>
      </c>
      <c r="H339" s="6">
        <v>74</v>
      </c>
      <c r="M339" s="22" t="s">
        <v>146</v>
      </c>
      <c r="N339" s="10">
        <v>14</v>
      </c>
      <c r="O339" s="10">
        <v>16</v>
      </c>
      <c r="P339" s="10">
        <v>20</v>
      </c>
      <c r="Q339" s="10">
        <v>14</v>
      </c>
      <c r="R339" s="10">
        <v>4</v>
      </c>
      <c r="S339" s="10">
        <v>6</v>
      </c>
      <c r="T339" s="10">
        <f t="shared" si="18"/>
        <v>74</v>
      </c>
    </row>
    <row r="340" spans="1:20">
      <c r="A340" s="5" t="s">
        <v>358</v>
      </c>
      <c r="B340" s="6"/>
      <c r="C340" s="6"/>
      <c r="D340" s="6"/>
      <c r="E340" s="6">
        <v>15</v>
      </c>
      <c r="F340" s="6"/>
      <c r="G340" s="6">
        <v>50</v>
      </c>
      <c r="H340" s="6">
        <v>65</v>
      </c>
      <c r="M340" s="23" t="s">
        <v>358</v>
      </c>
      <c r="N340" s="24"/>
      <c r="O340" s="24"/>
      <c r="P340" s="24"/>
      <c r="Q340" s="24">
        <v>15</v>
      </c>
      <c r="R340" s="24"/>
      <c r="S340" s="24">
        <v>50</v>
      </c>
      <c r="T340" s="24">
        <f t="shared" si="18"/>
        <v>65</v>
      </c>
    </row>
    <row r="341" spans="1:20">
      <c r="A341" s="22" t="s">
        <v>359</v>
      </c>
      <c r="B341" s="6"/>
      <c r="C341" s="6"/>
      <c r="D341" s="6"/>
      <c r="E341" s="6">
        <v>4</v>
      </c>
      <c r="F341" s="6"/>
      <c r="G341" s="6">
        <v>50</v>
      </c>
      <c r="H341" s="6">
        <v>54</v>
      </c>
      <c r="M341" s="22" t="s">
        <v>359</v>
      </c>
      <c r="N341" s="10"/>
      <c r="O341" s="10"/>
      <c r="P341" s="10"/>
      <c r="Q341" s="10">
        <v>4</v>
      </c>
      <c r="R341" s="10"/>
      <c r="S341" s="10">
        <v>50</v>
      </c>
      <c r="T341" s="10">
        <f t="shared" si="18"/>
        <v>54</v>
      </c>
    </row>
    <row r="342" spans="1:20">
      <c r="A342" s="22" t="s">
        <v>362</v>
      </c>
      <c r="B342" s="6"/>
      <c r="C342" s="6"/>
      <c r="D342" s="6"/>
      <c r="E342" s="6">
        <v>11</v>
      </c>
      <c r="F342" s="6"/>
      <c r="G342" s="6"/>
      <c r="H342" s="6">
        <v>11</v>
      </c>
      <c r="M342" s="22" t="s">
        <v>362</v>
      </c>
      <c r="N342" s="10"/>
      <c r="O342" s="10"/>
      <c r="P342" s="10"/>
      <c r="Q342" s="10">
        <v>11</v>
      </c>
      <c r="R342" s="10"/>
      <c r="S342" s="10"/>
      <c r="T342" s="10">
        <f t="shared" si="18"/>
        <v>11</v>
      </c>
    </row>
    <row r="343" spans="1:20">
      <c r="A343" s="5" t="s">
        <v>468</v>
      </c>
      <c r="B343" s="6">
        <v>23</v>
      </c>
      <c r="C343" s="6"/>
      <c r="D343" s="6"/>
      <c r="E343" s="6">
        <v>8</v>
      </c>
      <c r="F343" s="6">
        <v>10</v>
      </c>
      <c r="G343" s="6"/>
      <c r="H343" s="6">
        <v>41</v>
      </c>
      <c r="M343" s="23" t="s">
        <v>222</v>
      </c>
      <c r="N343" s="24">
        <v>23</v>
      </c>
      <c r="O343" s="24"/>
      <c r="P343" s="24"/>
      <c r="Q343" s="24">
        <v>8</v>
      </c>
      <c r="R343" s="24">
        <v>10</v>
      </c>
      <c r="S343" s="24"/>
      <c r="T343" s="24">
        <f t="shared" si="18"/>
        <v>41</v>
      </c>
    </row>
    <row r="344" spans="1:20">
      <c r="A344" s="22" t="s">
        <v>223</v>
      </c>
      <c r="B344" s="6">
        <v>23</v>
      </c>
      <c r="C344" s="6"/>
      <c r="D344" s="6"/>
      <c r="E344" s="6"/>
      <c r="F344" s="6">
        <v>10</v>
      </c>
      <c r="G344" s="6"/>
      <c r="H344" s="6">
        <v>33</v>
      </c>
      <c r="M344" s="22" t="s">
        <v>223</v>
      </c>
      <c r="N344" s="10">
        <v>23</v>
      </c>
      <c r="O344" s="10"/>
      <c r="P344" s="10"/>
      <c r="Q344" s="10"/>
      <c r="R344" s="10">
        <v>10</v>
      </c>
      <c r="S344" s="10"/>
      <c r="T344" s="10">
        <f t="shared" si="18"/>
        <v>33</v>
      </c>
    </row>
    <row r="345" spans="1:20">
      <c r="A345" s="22" t="s">
        <v>367</v>
      </c>
      <c r="B345" s="6"/>
      <c r="C345" s="6"/>
      <c r="D345" s="6"/>
      <c r="E345" s="6">
        <v>8</v>
      </c>
      <c r="F345" s="6"/>
      <c r="G345" s="6"/>
      <c r="H345" s="6">
        <v>8</v>
      </c>
      <c r="M345" s="22" t="s">
        <v>367</v>
      </c>
      <c r="N345" s="10"/>
      <c r="O345" s="10"/>
      <c r="P345" s="10"/>
      <c r="Q345" s="10">
        <v>8</v>
      </c>
      <c r="R345" s="10"/>
      <c r="S345" s="10"/>
      <c r="T345" s="10">
        <f t="shared" si="18"/>
        <v>8</v>
      </c>
    </row>
    <row r="346" spans="1:20">
      <c r="A346" s="5" t="s">
        <v>17</v>
      </c>
      <c r="B346" s="6">
        <v>2</v>
      </c>
      <c r="C346" s="6">
        <v>2</v>
      </c>
      <c r="D346" s="6">
        <v>3</v>
      </c>
      <c r="E346" s="6">
        <v>14</v>
      </c>
      <c r="F346" s="6"/>
      <c r="G346" s="6">
        <v>15</v>
      </c>
      <c r="H346" s="6">
        <v>36</v>
      </c>
      <c r="M346" s="23" t="s">
        <v>17</v>
      </c>
      <c r="N346" s="24">
        <v>2</v>
      </c>
      <c r="O346" s="24">
        <v>2</v>
      </c>
      <c r="P346" s="24">
        <v>3</v>
      </c>
      <c r="Q346" s="24">
        <v>14</v>
      </c>
      <c r="R346" s="24"/>
      <c r="S346" s="24">
        <v>15</v>
      </c>
      <c r="T346" s="24">
        <f t="shared" si="18"/>
        <v>36</v>
      </c>
    </row>
    <row r="347" spans="1:20">
      <c r="A347" s="22" t="s">
        <v>18</v>
      </c>
      <c r="B347" s="6">
        <v>2</v>
      </c>
      <c r="C347" s="6">
        <v>2</v>
      </c>
      <c r="D347" s="6">
        <v>3</v>
      </c>
      <c r="E347" s="6">
        <v>14</v>
      </c>
      <c r="F347" s="6"/>
      <c r="G347" s="6">
        <v>15</v>
      </c>
      <c r="H347" s="6">
        <v>36</v>
      </c>
      <c r="M347" s="22" t="s">
        <v>18</v>
      </c>
      <c r="N347" s="10">
        <v>2</v>
      </c>
      <c r="O347" s="10">
        <v>2</v>
      </c>
      <c r="P347" s="10">
        <v>3</v>
      </c>
      <c r="Q347" s="10">
        <v>14</v>
      </c>
      <c r="R347" s="10"/>
      <c r="S347" s="10">
        <v>15</v>
      </c>
      <c r="T347" s="10">
        <f t="shared" si="18"/>
        <v>36</v>
      </c>
    </row>
    <row r="348" spans="1:20">
      <c r="A348" s="5" t="s">
        <v>306</v>
      </c>
      <c r="B348" s="6"/>
      <c r="C348" s="6">
        <v>1</v>
      </c>
      <c r="D348" s="6">
        <v>5</v>
      </c>
      <c r="E348" s="6"/>
      <c r="F348" s="6">
        <v>13</v>
      </c>
      <c r="G348" s="6">
        <v>12</v>
      </c>
      <c r="H348" s="6">
        <v>31</v>
      </c>
      <c r="M348" s="23" t="s">
        <v>306</v>
      </c>
      <c r="N348" s="24"/>
      <c r="O348" s="24">
        <v>1</v>
      </c>
      <c r="P348" s="24">
        <v>5</v>
      </c>
      <c r="Q348" s="24"/>
      <c r="R348" s="24">
        <v>13</v>
      </c>
      <c r="S348" s="24">
        <v>12</v>
      </c>
      <c r="T348" s="24">
        <f t="shared" si="18"/>
        <v>31</v>
      </c>
    </row>
    <row r="349" spans="1:20">
      <c r="A349" s="22" t="s">
        <v>297</v>
      </c>
      <c r="B349" s="6"/>
      <c r="C349" s="6"/>
      <c r="D349" s="6">
        <v>5</v>
      </c>
      <c r="E349" s="6"/>
      <c r="F349" s="6">
        <v>13</v>
      </c>
      <c r="G349" s="6">
        <v>12</v>
      </c>
      <c r="H349" s="6">
        <v>30</v>
      </c>
      <c r="M349" s="22" t="s">
        <v>297</v>
      </c>
      <c r="N349" s="10"/>
      <c r="O349" s="10"/>
      <c r="P349" s="10">
        <v>5</v>
      </c>
      <c r="Q349" s="10"/>
      <c r="R349" s="10">
        <v>13</v>
      </c>
      <c r="S349" s="10">
        <v>12</v>
      </c>
      <c r="T349" s="10">
        <f t="shared" si="18"/>
        <v>30</v>
      </c>
    </row>
    <row r="350" spans="1:20">
      <c r="A350" s="22" t="s">
        <v>293</v>
      </c>
      <c r="B350" s="6"/>
      <c r="C350" s="6">
        <v>1</v>
      </c>
      <c r="D350" s="6"/>
      <c r="E350" s="6"/>
      <c r="F350" s="6"/>
      <c r="G350" s="6"/>
      <c r="H350" s="6">
        <v>1</v>
      </c>
      <c r="M350" s="22" t="s">
        <v>293</v>
      </c>
      <c r="N350" s="10"/>
      <c r="O350" s="10">
        <v>1</v>
      </c>
      <c r="P350" s="10"/>
      <c r="Q350" s="10"/>
      <c r="R350" s="10"/>
      <c r="S350" s="10"/>
      <c r="T350" s="10">
        <f t="shared" si="18"/>
        <v>1</v>
      </c>
    </row>
    <row r="351" spans="1:20">
      <c r="A351" s="5" t="s">
        <v>390</v>
      </c>
      <c r="B351" s="6"/>
      <c r="C351" s="6"/>
      <c r="D351" s="6"/>
      <c r="E351" s="6"/>
      <c r="F351" s="6">
        <v>15</v>
      </c>
      <c r="G351" s="6">
        <v>15</v>
      </c>
      <c r="H351" s="6">
        <v>30</v>
      </c>
      <c r="M351" s="23" t="s">
        <v>390</v>
      </c>
      <c r="N351" s="24"/>
      <c r="O351" s="24"/>
      <c r="P351" s="24"/>
      <c r="Q351" s="24"/>
      <c r="R351" s="24">
        <v>15</v>
      </c>
      <c r="S351" s="24">
        <v>15</v>
      </c>
      <c r="T351" s="24">
        <f t="shared" si="18"/>
        <v>30</v>
      </c>
    </row>
    <row r="352" spans="1:20">
      <c r="A352" s="22" t="s">
        <v>297</v>
      </c>
      <c r="B352" s="6"/>
      <c r="C352" s="6"/>
      <c r="D352" s="6"/>
      <c r="E352" s="6"/>
      <c r="F352" s="6">
        <v>15</v>
      </c>
      <c r="G352" s="6">
        <v>15</v>
      </c>
      <c r="H352" s="6">
        <v>30</v>
      </c>
      <c r="M352" s="22" t="s">
        <v>297</v>
      </c>
      <c r="N352" s="10"/>
      <c r="O352" s="10"/>
      <c r="P352" s="10"/>
      <c r="Q352" s="10"/>
      <c r="R352" s="10">
        <v>15</v>
      </c>
      <c r="S352" s="10">
        <v>15</v>
      </c>
      <c r="T352" s="10">
        <f t="shared" si="18"/>
        <v>30</v>
      </c>
    </row>
    <row r="353" spans="1:20">
      <c r="A353" s="5" t="s">
        <v>307</v>
      </c>
      <c r="B353" s="6"/>
      <c r="C353" s="6">
        <v>10</v>
      </c>
      <c r="D353" s="6">
        <v>4</v>
      </c>
      <c r="E353" s="6"/>
      <c r="F353" s="6">
        <v>5</v>
      </c>
      <c r="G353" s="6">
        <v>8</v>
      </c>
      <c r="H353" s="6">
        <v>27</v>
      </c>
      <c r="M353" s="23" t="s">
        <v>307</v>
      </c>
      <c r="N353" s="24"/>
      <c r="O353" s="24">
        <v>10</v>
      </c>
      <c r="P353" s="24">
        <v>4</v>
      </c>
      <c r="Q353" s="24"/>
      <c r="R353" s="24">
        <v>5</v>
      </c>
      <c r="S353" s="24">
        <v>8</v>
      </c>
      <c r="T353" s="24">
        <f t="shared" si="18"/>
        <v>27</v>
      </c>
    </row>
    <row r="354" spans="1:20">
      <c r="A354" s="22" t="s">
        <v>293</v>
      </c>
      <c r="B354" s="6"/>
      <c r="C354" s="6">
        <v>10</v>
      </c>
      <c r="D354" s="6">
        <v>4</v>
      </c>
      <c r="E354" s="6"/>
      <c r="F354" s="6">
        <v>4</v>
      </c>
      <c r="G354" s="6">
        <v>8</v>
      </c>
      <c r="H354" s="6">
        <v>26</v>
      </c>
      <c r="M354" s="22" t="s">
        <v>293</v>
      </c>
      <c r="N354" s="10"/>
      <c r="O354" s="10">
        <v>10</v>
      </c>
      <c r="P354" s="10">
        <v>4</v>
      </c>
      <c r="Q354" s="10"/>
      <c r="R354" s="10">
        <v>4</v>
      </c>
      <c r="S354" s="10">
        <v>8</v>
      </c>
      <c r="T354" s="10">
        <f t="shared" si="18"/>
        <v>26</v>
      </c>
    </row>
    <row r="355" spans="1:20">
      <c r="A355" s="22" t="s">
        <v>297</v>
      </c>
      <c r="B355" s="6"/>
      <c r="C355" s="6"/>
      <c r="D355" s="6"/>
      <c r="E355" s="6"/>
      <c r="F355" s="6">
        <v>1</v>
      </c>
      <c r="G355" s="6"/>
      <c r="H355" s="6">
        <v>1</v>
      </c>
      <c r="M355" s="22" t="s">
        <v>297</v>
      </c>
      <c r="N355" s="10"/>
      <c r="O355" s="10"/>
      <c r="P355" s="10"/>
      <c r="Q355" s="10"/>
      <c r="R355" s="10">
        <v>1</v>
      </c>
      <c r="S355" s="10"/>
      <c r="T355" s="10">
        <f t="shared" si="18"/>
        <v>1</v>
      </c>
    </row>
    <row r="356" spans="1:20">
      <c r="A356" s="5" t="s">
        <v>298</v>
      </c>
      <c r="B356" s="6"/>
      <c r="C356" s="6">
        <v>11</v>
      </c>
      <c r="D356" s="6">
        <v>2</v>
      </c>
      <c r="E356" s="6"/>
      <c r="F356" s="6">
        <v>4</v>
      </c>
      <c r="G356" s="6">
        <v>3</v>
      </c>
      <c r="H356" s="6">
        <v>20</v>
      </c>
      <c r="M356" s="23" t="s">
        <v>298</v>
      </c>
      <c r="N356" s="24"/>
      <c r="O356" s="24">
        <v>11</v>
      </c>
      <c r="P356" s="24">
        <v>2</v>
      </c>
      <c r="Q356" s="24"/>
      <c r="R356" s="24">
        <v>4</v>
      </c>
      <c r="S356" s="24">
        <v>3</v>
      </c>
      <c r="T356" s="24">
        <f t="shared" si="18"/>
        <v>20</v>
      </c>
    </row>
    <row r="357" spans="1:20">
      <c r="A357" s="22" t="s">
        <v>293</v>
      </c>
      <c r="B357" s="6"/>
      <c r="C357" s="6">
        <v>10</v>
      </c>
      <c r="D357" s="6">
        <v>2</v>
      </c>
      <c r="E357" s="6"/>
      <c r="F357" s="6">
        <v>4</v>
      </c>
      <c r="G357" s="6">
        <v>3</v>
      </c>
      <c r="H357" s="6">
        <v>19</v>
      </c>
      <c r="M357" s="22" t="s">
        <v>293</v>
      </c>
      <c r="N357" s="10"/>
      <c r="O357" s="10">
        <v>10</v>
      </c>
      <c r="P357" s="10">
        <v>2</v>
      </c>
      <c r="Q357" s="10"/>
      <c r="R357" s="10">
        <v>4</v>
      </c>
      <c r="S357" s="10">
        <v>3</v>
      </c>
      <c r="T357" s="10">
        <f t="shared" si="18"/>
        <v>19</v>
      </c>
    </row>
    <row r="358" spans="1:20">
      <c r="A358" s="22" t="s">
        <v>297</v>
      </c>
      <c r="B358" s="6"/>
      <c r="C358" s="6">
        <v>1</v>
      </c>
      <c r="D358" s="6"/>
      <c r="E358" s="6"/>
      <c r="F358" s="6"/>
      <c r="G358" s="6"/>
      <c r="H358" s="6">
        <v>1</v>
      </c>
      <c r="M358" s="22" t="s">
        <v>297</v>
      </c>
      <c r="N358" s="10"/>
      <c r="O358" s="10">
        <v>1</v>
      </c>
      <c r="P358" s="10"/>
      <c r="Q358" s="10"/>
      <c r="R358" s="10"/>
      <c r="S358" s="10"/>
      <c r="T358" s="10">
        <f t="shared" si="18"/>
        <v>1</v>
      </c>
    </row>
    <row r="359" spans="1:20">
      <c r="A359" s="5" t="s">
        <v>196</v>
      </c>
      <c r="B359" s="6">
        <v>3</v>
      </c>
      <c r="C359" s="6">
        <v>1</v>
      </c>
      <c r="D359" s="6">
        <v>1</v>
      </c>
      <c r="E359" s="6">
        <v>14</v>
      </c>
      <c r="F359" s="6"/>
      <c r="G359" s="6"/>
      <c r="H359" s="6">
        <v>19</v>
      </c>
      <c r="M359" s="23" t="s">
        <v>196</v>
      </c>
      <c r="N359" s="24">
        <v>3</v>
      </c>
      <c r="O359" s="24">
        <v>1</v>
      </c>
      <c r="P359" s="24">
        <v>1</v>
      </c>
      <c r="Q359" s="24">
        <v>14</v>
      </c>
      <c r="R359" s="24"/>
      <c r="S359" s="24"/>
      <c r="T359" s="24">
        <f t="shared" si="18"/>
        <v>19</v>
      </c>
    </row>
    <row r="360" spans="1:20">
      <c r="A360" s="22" t="s">
        <v>197</v>
      </c>
      <c r="B360" s="6">
        <v>3</v>
      </c>
      <c r="C360" s="6">
        <v>1</v>
      </c>
      <c r="D360" s="6">
        <v>1</v>
      </c>
      <c r="E360" s="6">
        <v>14</v>
      </c>
      <c r="F360" s="6"/>
      <c r="G360" s="6"/>
      <c r="H360" s="6">
        <v>19</v>
      </c>
      <c r="M360" s="22" t="s">
        <v>197</v>
      </c>
      <c r="N360" s="10">
        <v>3</v>
      </c>
      <c r="O360" s="10">
        <v>1</v>
      </c>
      <c r="P360" s="10">
        <v>1</v>
      </c>
      <c r="Q360" s="10">
        <v>14</v>
      </c>
      <c r="R360" s="10"/>
      <c r="S360" s="10"/>
      <c r="T360" s="10">
        <f t="shared" si="18"/>
        <v>19</v>
      </c>
    </row>
    <row r="361" spans="1:20">
      <c r="A361" s="5" t="s">
        <v>113</v>
      </c>
      <c r="B361" s="6">
        <v>2</v>
      </c>
      <c r="C361" s="6"/>
      <c r="D361" s="6">
        <v>2</v>
      </c>
      <c r="E361" s="6">
        <v>4</v>
      </c>
      <c r="F361" s="6">
        <v>4</v>
      </c>
      <c r="G361" s="6">
        <v>4</v>
      </c>
      <c r="H361" s="6">
        <v>16</v>
      </c>
      <c r="M361" s="23" t="s">
        <v>393</v>
      </c>
      <c r="N361" s="24"/>
      <c r="O361" s="24"/>
      <c r="P361" s="24"/>
      <c r="Q361" s="24"/>
      <c r="R361" s="24">
        <v>8</v>
      </c>
      <c r="S361" s="24">
        <v>8</v>
      </c>
      <c r="T361" s="24">
        <f t="shared" si="18"/>
        <v>16</v>
      </c>
    </row>
    <row r="362" spans="1:20">
      <c r="A362" s="22" t="s">
        <v>114</v>
      </c>
      <c r="B362" s="6">
        <v>2</v>
      </c>
      <c r="C362" s="6"/>
      <c r="D362" s="6">
        <v>2</v>
      </c>
      <c r="E362" s="6">
        <v>4</v>
      </c>
      <c r="F362" s="6">
        <v>4</v>
      </c>
      <c r="G362" s="6">
        <v>4</v>
      </c>
      <c r="H362" s="6">
        <v>16</v>
      </c>
      <c r="M362" s="22" t="s">
        <v>297</v>
      </c>
      <c r="N362" s="10"/>
      <c r="O362" s="10"/>
      <c r="P362" s="10"/>
      <c r="Q362" s="10"/>
      <c r="R362" s="10">
        <v>8</v>
      </c>
      <c r="S362" s="10">
        <v>8</v>
      </c>
      <c r="T362" s="10">
        <f t="shared" si="18"/>
        <v>16</v>
      </c>
    </row>
    <row r="363" spans="1:20">
      <c r="A363" s="5" t="s">
        <v>393</v>
      </c>
      <c r="B363" s="6"/>
      <c r="C363" s="6"/>
      <c r="D363" s="6"/>
      <c r="E363" s="6"/>
      <c r="F363" s="6">
        <v>8</v>
      </c>
      <c r="G363" s="6">
        <v>8</v>
      </c>
      <c r="H363" s="6">
        <v>16</v>
      </c>
      <c r="M363" s="23" t="s">
        <v>113</v>
      </c>
      <c r="N363" s="24">
        <v>2</v>
      </c>
      <c r="O363" s="24"/>
      <c r="P363" s="24">
        <v>2</v>
      </c>
      <c r="Q363" s="24">
        <v>4</v>
      </c>
      <c r="R363" s="24">
        <v>4</v>
      </c>
      <c r="S363" s="24">
        <v>4</v>
      </c>
      <c r="T363" s="24">
        <f t="shared" si="18"/>
        <v>16</v>
      </c>
    </row>
    <row r="364" spans="1:20">
      <c r="A364" s="22" t="s">
        <v>297</v>
      </c>
      <c r="B364" s="6"/>
      <c r="C364" s="6"/>
      <c r="D364" s="6"/>
      <c r="E364" s="6"/>
      <c r="F364" s="6">
        <v>8</v>
      </c>
      <c r="G364" s="6">
        <v>8</v>
      </c>
      <c r="H364" s="6">
        <v>16</v>
      </c>
      <c r="M364" s="22" t="s">
        <v>114</v>
      </c>
      <c r="N364" s="10">
        <v>2</v>
      </c>
      <c r="O364" s="10"/>
      <c r="P364" s="10">
        <v>2</v>
      </c>
      <c r="Q364" s="10">
        <v>4</v>
      </c>
      <c r="R364" s="10">
        <v>4</v>
      </c>
      <c r="S364" s="10">
        <v>4</v>
      </c>
      <c r="T364" s="10">
        <f t="shared" si="18"/>
        <v>16</v>
      </c>
    </row>
    <row r="365" spans="1:20">
      <c r="A365" s="5" t="s">
        <v>334</v>
      </c>
      <c r="B365" s="6"/>
      <c r="C365" s="6"/>
      <c r="D365" s="6"/>
      <c r="E365" s="6">
        <v>15</v>
      </c>
      <c r="F365" s="6"/>
      <c r="G365" s="6"/>
      <c r="H365" s="6">
        <v>15</v>
      </c>
      <c r="M365" s="23" t="s">
        <v>334</v>
      </c>
      <c r="N365" s="24"/>
      <c r="O365" s="24"/>
      <c r="P365" s="24"/>
      <c r="Q365" s="24">
        <v>15</v>
      </c>
      <c r="R365" s="24"/>
      <c r="S365" s="24"/>
      <c r="T365" s="24">
        <f t="shared" si="18"/>
        <v>15</v>
      </c>
    </row>
    <row r="366" spans="1:20">
      <c r="A366" s="22" t="s">
        <v>335</v>
      </c>
      <c r="B366" s="6"/>
      <c r="C366" s="6"/>
      <c r="D366" s="6"/>
      <c r="E366" s="6">
        <v>15</v>
      </c>
      <c r="F366" s="6"/>
      <c r="G366" s="6"/>
      <c r="H366" s="6">
        <v>15</v>
      </c>
      <c r="M366" s="22" t="s">
        <v>335</v>
      </c>
      <c r="N366" s="10"/>
      <c r="O366" s="10"/>
      <c r="P366" s="10"/>
      <c r="Q366" s="10">
        <v>15</v>
      </c>
      <c r="R366" s="10"/>
      <c r="S366" s="10"/>
      <c r="T366" s="10">
        <f t="shared" si="18"/>
        <v>15</v>
      </c>
    </row>
    <row r="367" spans="1:20">
      <c r="A367" s="5" t="s">
        <v>303</v>
      </c>
      <c r="B367" s="6"/>
      <c r="C367" s="6">
        <v>3</v>
      </c>
      <c r="D367" s="6"/>
      <c r="E367" s="6"/>
      <c r="F367" s="6">
        <v>6</v>
      </c>
      <c r="G367" s="6">
        <v>3</v>
      </c>
      <c r="H367" s="6">
        <v>12</v>
      </c>
      <c r="M367" s="23" t="s">
        <v>303</v>
      </c>
      <c r="N367" s="24"/>
      <c r="O367" s="24">
        <v>3</v>
      </c>
      <c r="P367" s="24"/>
      <c r="Q367" s="24"/>
      <c r="R367" s="24">
        <v>6</v>
      </c>
      <c r="S367" s="24">
        <v>3</v>
      </c>
      <c r="T367" s="24">
        <f t="shared" si="18"/>
        <v>12</v>
      </c>
    </row>
    <row r="368" spans="1:20">
      <c r="A368" s="22" t="s">
        <v>297</v>
      </c>
      <c r="B368" s="6"/>
      <c r="C368" s="6">
        <v>3</v>
      </c>
      <c r="D368" s="6"/>
      <c r="E368" s="6"/>
      <c r="F368" s="6">
        <v>6</v>
      </c>
      <c r="G368" s="6">
        <v>3</v>
      </c>
      <c r="H368" s="6">
        <v>12</v>
      </c>
      <c r="M368" s="22" t="s">
        <v>297</v>
      </c>
      <c r="N368" s="10"/>
      <c r="O368" s="10">
        <v>3</v>
      </c>
      <c r="P368" s="10"/>
      <c r="Q368" s="10"/>
      <c r="R368" s="10">
        <v>6</v>
      </c>
      <c r="S368" s="10">
        <v>3</v>
      </c>
      <c r="T368" s="10">
        <f t="shared" si="18"/>
        <v>12</v>
      </c>
    </row>
    <row r="369" spans="1:20">
      <c r="A369" s="5" t="s">
        <v>292</v>
      </c>
      <c r="B369" s="6"/>
      <c r="C369" s="6">
        <v>4</v>
      </c>
      <c r="D369" s="6">
        <v>4</v>
      </c>
      <c r="E369" s="6"/>
      <c r="F369" s="6">
        <v>1</v>
      </c>
      <c r="G369" s="6">
        <v>3</v>
      </c>
      <c r="H369" s="6">
        <v>12</v>
      </c>
      <c r="M369" s="23" t="s">
        <v>292</v>
      </c>
      <c r="N369" s="24"/>
      <c r="O369" s="24">
        <v>4</v>
      </c>
      <c r="P369" s="24">
        <v>4</v>
      </c>
      <c r="Q369" s="24"/>
      <c r="R369" s="24">
        <v>1</v>
      </c>
      <c r="S369" s="24">
        <v>3</v>
      </c>
      <c r="T369" s="24">
        <f t="shared" si="18"/>
        <v>12</v>
      </c>
    </row>
    <row r="370" spans="1:20">
      <c r="A370" s="22" t="s">
        <v>297</v>
      </c>
      <c r="B370" s="6"/>
      <c r="C370" s="6">
        <v>1</v>
      </c>
      <c r="D370" s="6">
        <v>1</v>
      </c>
      <c r="E370" s="6"/>
      <c r="F370" s="6">
        <v>1</v>
      </c>
      <c r="G370" s="6">
        <v>3</v>
      </c>
      <c r="H370" s="6">
        <v>6</v>
      </c>
      <c r="M370" s="22" t="s">
        <v>297</v>
      </c>
      <c r="N370" s="10"/>
      <c r="O370" s="10">
        <v>1</v>
      </c>
      <c r="P370" s="10">
        <v>1</v>
      </c>
      <c r="Q370" s="10"/>
      <c r="R370" s="10">
        <v>1</v>
      </c>
      <c r="S370" s="10">
        <v>3</v>
      </c>
      <c r="T370" s="10">
        <f t="shared" si="18"/>
        <v>6</v>
      </c>
    </row>
    <row r="371" spans="1:20">
      <c r="A371" s="22" t="s">
        <v>293</v>
      </c>
      <c r="B371" s="6"/>
      <c r="C371" s="6">
        <v>3</v>
      </c>
      <c r="D371" s="6">
        <v>3</v>
      </c>
      <c r="E371" s="6"/>
      <c r="F371" s="6"/>
      <c r="G371" s="6"/>
      <c r="H371" s="6">
        <v>6</v>
      </c>
      <c r="M371" s="22" t="s">
        <v>293</v>
      </c>
      <c r="N371" s="10"/>
      <c r="O371" s="10">
        <v>3</v>
      </c>
      <c r="P371" s="10">
        <v>3</v>
      </c>
      <c r="Q371" s="10"/>
      <c r="R371" s="10"/>
      <c r="S371" s="10"/>
      <c r="T371" s="10">
        <f t="shared" si="18"/>
        <v>6</v>
      </c>
    </row>
    <row r="372" spans="1:20">
      <c r="A372" s="5" t="s">
        <v>301</v>
      </c>
      <c r="B372" s="6"/>
      <c r="C372" s="6">
        <v>2</v>
      </c>
      <c r="D372" s="6"/>
      <c r="E372" s="6"/>
      <c r="F372" s="6">
        <v>6</v>
      </c>
      <c r="G372" s="6">
        <v>3</v>
      </c>
      <c r="H372" s="6">
        <v>11</v>
      </c>
      <c r="M372" s="23" t="s">
        <v>301</v>
      </c>
      <c r="N372" s="24"/>
      <c r="O372" s="24">
        <v>2</v>
      </c>
      <c r="P372" s="24"/>
      <c r="Q372" s="24"/>
      <c r="R372" s="24">
        <v>6</v>
      </c>
      <c r="S372" s="24">
        <v>3</v>
      </c>
      <c r="T372" s="24">
        <f t="shared" si="18"/>
        <v>11</v>
      </c>
    </row>
    <row r="373" spans="1:20">
      <c r="A373" s="22" t="s">
        <v>297</v>
      </c>
      <c r="B373" s="6"/>
      <c r="C373" s="6"/>
      <c r="D373" s="6"/>
      <c r="E373" s="6"/>
      <c r="F373" s="6">
        <v>5</v>
      </c>
      <c r="G373" s="6">
        <v>2</v>
      </c>
      <c r="H373" s="6">
        <v>7</v>
      </c>
      <c r="M373" s="22" t="s">
        <v>297</v>
      </c>
      <c r="N373" s="10"/>
      <c r="O373" s="10"/>
      <c r="P373" s="10"/>
      <c r="Q373" s="10"/>
      <c r="R373" s="10">
        <v>5</v>
      </c>
      <c r="S373" s="10">
        <v>2</v>
      </c>
      <c r="T373" s="10">
        <f t="shared" si="18"/>
        <v>7</v>
      </c>
    </row>
    <row r="374" spans="1:20">
      <c r="A374" s="22" t="s">
        <v>293</v>
      </c>
      <c r="B374" s="6"/>
      <c r="C374" s="6">
        <v>2</v>
      </c>
      <c r="D374" s="6"/>
      <c r="E374" s="6"/>
      <c r="F374" s="6">
        <v>1</v>
      </c>
      <c r="G374" s="6">
        <v>1</v>
      </c>
      <c r="H374" s="6">
        <v>4</v>
      </c>
      <c r="M374" s="22" t="s">
        <v>293</v>
      </c>
      <c r="N374" s="10"/>
      <c r="O374" s="10">
        <v>2</v>
      </c>
      <c r="P374" s="10"/>
      <c r="Q374" s="10"/>
      <c r="R374" s="10">
        <v>1</v>
      </c>
      <c r="S374" s="10">
        <v>1</v>
      </c>
      <c r="T374" s="10">
        <f t="shared" si="18"/>
        <v>4</v>
      </c>
    </row>
    <row r="375" spans="1:20">
      <c r="A375" s="5" t="s">
        <v>461</v>
      </c>
      <c r="B375" s="6">
        <v>7</v>
      </c>
      <c r="C375" s="6">
        <v>0</v>
      </c>
      <c r="D375" s="6"/>
      <c r="E375" s="6"/>
      <c r="F375" s="6"/>
      <c r="G375" s="6">
        <v>3</v>
      </c>
      <c r="H375" s="6">
        <v>10</v>
      </c>
      <c r="M375" s="23" t="s">
        <v>304</v>
      </c>
      <c r="N375" s="24"/>
      <c r="O375" s="24">
        <v>3</v>
      </c>
      <c r="P375" s="24">
        <v>3</v>
      </c>
      <c r="Q375" s="24"/>
      <c r="R375" s="24">
        <v>3</v>
      </c>
      <c r="S375" s="24">
        <v>1</v>
      </c>
      <c r="T375" s="24">
        <f t="shared" si="18"/>
        <v>10</v>
      </c>
    </row>
    <row r="376" spans="1:20">
      <c r="A376" s="22" t="s">
        <v>165</v>
      </c>
      <c r="B376" s="6">
        <v>7</v>
      </c>
      <c r="C376" s="6">
        <v>0</v>
      </c>
      <c r="D376" s="6"/>
      <c r="E376" s="6"/>
      <c r="F376" s="6"/>
      <c r="G376" s="6">
        <v>3</v>
      </c>
      <c r="H376" s="6">
        <v>10</v>
      </c>
      <c r="M376" s="22" t="s">
        <v>297</v>
      </c>
      <c r="N376" s="10"/>
      <c r="O376" s="10">
        <v>3</v>
      </c>
      <c r="P376" s="10">
        <v>3</v>
      </c>
      <c r="Q376" s="10"/>
      <c r="R376" s="10">
        <v>3</v>
      </c>
      <c r="S376" s="10">
        <v>1</v>
      </c>
      <c r="T376" s="10">
        <f t="shared" si="18"/>
        <v>10</v>
      </c>
    </row>
    <row r="377" spans="1:20">
      <c r="A377" s="5" t="s">
        <v>304</v>
      </c>
      <c r="B377" s="6"/>
      <c r="C377" s="6">
        <v>3</v>
      </c>
      <c r="D377" s="6">
        <v>3</v>
      </c>
      <c r="E377" s="6"/>
      <c r="F377" s="6">
        <v>3</v>
      </c>
      <c r="G377" s="6">
        <v>1</v>
      </c>
      <c r="H377" s="6">
        <v>10</v>
      </c>
      <c r="M377" s="23" t="s">
        <v>164</v>
      </c>
      <c r="N377" s="24">
        <v>7</v>
      </c>
      <c r="O377" s="24">
        <v>0</v>
      </c>
      <c r="P377" s="24"/>
      <c r="Q377" s="24"/>
      <c r="R377" s="24"/>
      <c r="S377" s="24">
        <v>3</v>
      </c>
      <c r="T377" s="24">
        <f t="shared" si="18"/>
        <v>10</v>
      </c>
    </row>
    <row r="378" spans="1:20">
      <c r="A378" s="22" t="s">
        <v>297</v>
      </c>
      <c r="B378" s="6"/>
      <c r="C378" s="6">
        <v>3</v>
      </c>
      <c r="D378" s="6">
        <v>3</v>
      </c>
      <c r="E378" s="6"/>
      <c r="F378" s="6">
        <v>3</v>
      </c>
      <c r="G378" s="6">
        <v>1</v>
      </c>
      <c r="H378" s="6">
        <v>10</v>
      </c>
      <c r="M378" s="22" t="s">
        <v>165</v>
      </c>
      <c r="N378" s="10">
        <v>7</v>
      </c>
      <c r="O378" s="10">
        <v>0</v>
      </c>
      <c r="P378" s="10"/>
      <c r="Q378" s="10"/>
      <c r="R378" s="10"/>
      <c r="S378" s="10">
        <v>3</v>
      </c>
      <c r="T378" s="10">
        <f t="shared" si="18"/>
        <v>10</v>
      </c>
    </row>
    <row r="379" spans="1:20">
      <c r="A379" s="5" t="s">
        <v>327</v>
      </c>
      <c r="B379" s="6"/>
      <c r="C379" s="6"/>
      <c r="D379" s="6">
        <v>1</v>
      </c>
      <c r="E379" s="6"/>
      <c r="F379" s="6">
        <v>5</v>
      </c>
      <c r="G379" s="6">
        <v>2</v>
      </c>
      <c r="H379" s="6">
        <v>8</v>
      </c>
      <c r="M379" s="23" t="s">
        <v>327</v>
      </c>
      <c r="N379" s="24"/>
      <c r="O379" s="24"/>
      <c r="P379" s="24">
        <v>1</v>
      </c>
      <c r="Q379" s="24"/>
      <c r="R379" s="24">
        <v>5</v>
      </c>
      <c r="S379" s="24">
        <v>2</v>
      </c>
      <c r="T379" s="24">
        <f t="shared" si="18"/>
        <v>8</v>
      </c>
    </row>
    <row r="380" spans="1:20">
      <c r="A380" s="22" t="s">
        <v>297</v>
      </c>
      <c r="B380" s="6"/>
      <c r="C380" s="6"/>
      <c r="D380" s="6">
        <v>1</v>
      </c>
      <c r="E380" s="6"/>
      <c r="F380" s="6">
        <v>5</v>
      </c>
      <c r="G380" s="6">
        <v>2</v>
      </c>
      <c r="H380" s="6">
        <v>8</v>
      </c>
      <c r="M380" s="22" t="s">
        <v>297</v>
      </c>
      <c r="N380" s="10"/>
      <c r="O380" s="10"/>
      <c r="P380" s="10">
        <v>1</v>
      </c>
      <c r="Q380" s="10"/>
      <c r="R380" s="10">
        <v>5</v>
      </c>
      <c r="S380" s="10">
        <v>2</v>
      </c>
      <c r="T380" s="10">
        <f t="shared" si="18"/>
        <v>8</v>
      </c>
    </row>
    <row r="381" spans="1:20">
      <c r="A381" s="5" t="s">
        <v>300</v>
      </c>
      <c r="B381" s="6"/>
      <c r="C381" s="6">
        <v>4</v>
      </c>
      <c r="D381" s="6">
        <v>3</v>
      </c>
      <c r="E381" s="6"/>
      <c r="F381" s="6"/>
      <c r="G381" s="6"/>
      <c r="H381" s="6">
        <v>7</v>
      </c>
      <c r="M381" s="23" t="s">
        <v>300</v>
      </c>
      <c r="N381" s="24"/>
      <c r="O381" s="24">
        <v>4</v>
      </c>
      <c r="P381" s="24">
        <v>3</v>
      </c>
      <c r="Q381" s="24"/>
      <c r="R381" s="24"/>
      <c r="S381" s="24"/>
      <c r="T381" s="24">
        <f t="shared" si="18"/>
        <v>7</v>
      </c>
    </row>
    <row r="382" spans="1:20">
      <c r="A382" s="22" t="s">
        <v>297</v>
      </c>
      <c r="B382" s="6"/>
      <c r="C382" s="6">
        <v>4</v>
      </c>
      <c r="D382" s="6">
        <v>3</v>
      </c>
      <c r="E382" s="6"/>
      <c r="F382" s="6"/>
      <c r="G382" s="6"/>
      <c r="H382" s="6">
        <v>7</v>
      </c>
      <c r="M382" s="22" t="s">
        <v>297</v>
      </c>
      <c r="N382" s="10"/>
      <c r="O382" s="10">
        <v>4</v>
      </c>
      <c r="P382" s="10">
        <v>3</v>
      </c>
      <c r="Q382" s="10"/>
      <c r="R382" s="10"/>
      <c r="S382" s="10"/>
      <c r="T382" s="10">
        <f t="shared" si="18"/>
        <v>7</v>
      </c>
    </row>
    <row r="383" spans="1:20">
      <c r="A383" s="5" t="s">
        <v>465</v>
      </c>
      <c r="B383" s="6"/>
      <c r="C383" s="6"/>
      <c r="D383" s="6"/>
      <c r="E383" s="6"/>
      <c r="F383" s="6">
        <v>6</v>
      </c>
      <c r="G383" s="6"/>
      <c r="H383" s="6">
        <v>6</v>
      </c>
      <c r="M383" s="23" t="s">
        <v>392</v>
      </c>
      <c r="N383" s="24"/>
      <c r="O383" s="24"/>
      <c r="P383" s="24"/>
      <c r="Q383" s="24"/>
      <c r="R383" s="24">
        <v>6</v>
      </c>
      <c r="S383" s="24"/>
      <c r="T383" s="24">
        <f t="shared" si="18"/>
        <v>6</v>
      </c>
    </row>
    <row r="384" spans="1:20">
      <c r="A384" s="22" t="s">
        <v>297</v>
      </c>
      <c r="B384" s="6"/>
      <c r="C384" s="6"/>
      <c r="D384" s="6"/>
      <c r="E384" s="6"/>
      <c r="F384" s="6">
        <v>6</v>
      </c>
      <c r="G384" s="6"/>
      <c r="H384" s="6">
        <v>6</v>
      </c>
      <c r="M384" s="22" t="s">
        <v>297</v>
      </c>
      <c r="N384" s="10"/>
      <c r="O384" s="10"/>
      <c r="P384" s="10"/>
      <c r="Q384" s="10"/>
      <c r="R384" s="10">
        <v>6</v>
      </c>
      <c r="S384" s="10"/>
      <c r="T384" s="10">
        <f t="shared" si="18"/>
        <v>6</v>
      </c>
    </row>
    <row r="385" spans="1:20">
      <c r="A385" s="5" t="s">
        <v>147</v>
      </c>
      <c r="B385" s="6">
        <v>2</v>
      </c>
      <c r="C385" s="6">
        <v>2</v>
      </c>
      <c r="D385" s="6"/>
      <c r="E385" s="6"/>
      <c r="F385" s="6"/>
      <c r="G385" s="6"/>
      <c r="H385" s="6">
        <v>4</v>
      </c>
      <c r="M385" s="23" t="s">
        <v>391</v>
      </c>
      <c r="N385" s="24"/>
      <c r="O385" s="24"/>
      <c r="P385" s="24"/>
      <c r="Q385" s="24"/>
      <c r="R385" s="24">
        <v>4</v>
      </c>
      <c r="S385" s="24"/>
      <c r="T385" s="24">
        <f t="shared" si="18"/>
        <v>4</v>
      </c>
    </row>
    <row r="386" spans="1:20">
      <c r="A386" s="22" t="s">
        <v>148</v>
      </c>
      <c r="B386" s="6">
        <v>2</v>
      </c>
      <c r="C386" s="6">
        <v>2</v>
      </c>
      <c r="D386" s="6"/>
      <c r="E386" s="6"/>
      <c r="F386" s="6"/>
      <c r="G386" s="6"/>
      <c r="H386" s="6">
        <v>4</v>
      </c>
      <c r="M386" s="22" t="s">
        <v>297</v>
      </c>
      <c r="N386" s="10"/>
      <c r="O386" s="10"/>
      <c r="P386" s="10"/>
      <c r="Q386" s="10"/>
      <c r="R386" s="10">
        <v>4</v>
      </c>
      <c r="S386" s="10"/>
      <c r="T386" s="10">
        <f t="shared" si="18"/>
        <v>4</v>
      </c>
    </row>
    <row r="387" spans="1:20">
      <c r="A387" s="5" t="s">
        <v>460</v>
      </c>
      <c r="B387" s="6"/>
      <c r="C387" s="6"/>
      <c r="D387" s="6"/>
      <c r="E387" s="6">
        <v>4</v>
      </c>
      <c r="F387" s="6"/>
      <c r="G387" s="6"/>
      <c r="H387" s="6">
        <v>4</v>
      </c>
      <c r="M387" s="23" t="s">
        <v>321</v>
      </c>
      <c r="N387" s="24"/>
      <c r="O387" s="24"/>
      <c r="P387" s="24">
        <v>4</v>
      </c>
      <c r="Q387" s="24"/>
      <c r="R387" s="24"/>
      <c r="S387" s="24"/>
      <c r="T387" s="24">
        <f t="shared" si="18"/>
        <v>4</v>
      </c>
    </row>
    <row r="388" spans="1:20">
      <c r="A388" s="22" t="s">
        <v>369</v>
      </c>
      <c r="B388" s="6"/>
      <c r="C388" s="6"/>
      <c r="D388" s="6"/>
      <c r="E388" s="6">
        <v>4</v>
      </c>
      <c r="F388" s="6"/>
      <c r="G388" s="6"/>
      <c r="H388" s="6">
        <v>4</v>
      </c>
      <c r="M388" s="22" t="s">
        <v>322</v>
      </c>
      <c r="N388" s="10"/>
      <c r="O388" s="10"/>
      <c r="P388" s="10">
        <v>4</v>
      </c>
      <c r="Q388" s="10"/>
      <c r="R388" s="10"/>
      <c r="S388" s="10"/>
      <c r="T388" s="10">
        <f t="shared" si="18"/>
        <v>4</v>
      </c>
    </row>
    <row r="389" spans="1:20">
      <c r="A389" s="5" t="s">
        <v>321</v>
      </c>
      <c r="B389" s="6"/>
      <c r="C389" s="6"/>
      <c r="D389" s="6">
        <v>4</v>
      </c>
      <c r="E389" s="6"/>
      <c r="F389" s="6"/>
      <c r="G389" s="6"/>
      <c r="H389" s="6">
        <v>4</v>
      </c>
      <c r="M389" s="23" t="s">
        <v>368</v>
      </c>
      <c r="N389" s="24"/>
      <c r="O389" s="24"/>
      <c r="P389" s="24"/>
      <c r="Q389" s="24">
        <v>4</v>
      </c>
      <c r="R389" s="24"/>
      <c r="S389" s="24"/>
      <c r="T389" s="24">
        <f t="shared" si="18"/>
        <v>4</v>
      </c>
    </row>
    <row r="390" spans="1:20">
      <c r="A390" s="22" t="s">
        <v>322</v>
      </c>
      <c r="B390" s="6"/>
      <c r="C390" s="6"/>
      <c r="D390" s="6">
        <v>4</v>
      </c>
      <c r="E390" s="6"/>
      <c r="F390" s="6"/>
      <c r="G390" s="6"/>
      <c r="H390" s="6">
        <v>4</v>
      </c>
      <c r="M390" s="22" t="s">
        <v>369</v>
      </c>
      <c r="N390" s="10"/>
      <c r="O390" s="10"/>
      <c r="P390" s="10"/>
      <c r="Q390" s="10">
        <v>4</v>
      </c>
      <c r="R390" s="10"/>
      <c r="S390" s="10"/>
      <c r="T390" s="10">
        <f t="shared" si="18"/>
        <v>4</v>
      </c>
    </row>
    <row r="391" spans="1:20">
      <c r="A391" s="5" t="s">
        <v>391</v>
      </c>
      <c r="B391" s="6"/>
      <c r="C391" s="6"/>
      <c r="D391" s="6"/>
      <c r="E391" s="6"/>
      <c r="F391" s="6">
        <v>4</v>
      </c>
      <c r="G391" s="6"/>
      <c r="H391" s="6">
        <v>4</v>
      </c>
      <c r="M391" s="23" t="s">
        <v>147</v>
      </c>
      <c r="N391" s="24">
        <v>2</v>
      </c>
      <c r="O391" s="24">
        <v>2</v>
      </c>
      <c r="P391" s="24"/>
      <c r="Q391" s="24"/>
      <c r="R391" s="24"/>
      <c r="S391" s="24"/>
      <c r="T391" s="24">
        <f t="shared" si="18"/>
        <v>4</v>
      </c>
    </row>
    <row r="392" spans="1:20">
      <c r="A392" s="22" t="s">
        <v>297</v>
      </c>
      <c r="B392" s="6"/>
      <c r="C392" s="6"/>
      <c r="D392" s="6"/>
      <c r="E392" s="6"/>
      <c r="F392" s="6">
        <v>4</v>
      </c>
      <c r="G392" s="6"/>
      <c r="H392" s="6">
        <v>4</v>
      </c>
      <c r="M392" s="22" t="s">
        <v>148</v>
      </c>
      <c r="N392" s="10">
        <v>2</v>
      </c>
      <c r="O392" s="10">
        <v>2</v>
      </c>
      <c r="P392" s="10"/>
      <c r="Q392" s="10"/>
      <c r="R392" s="10"/>
      <c r="S392" s="10"/>
      <c r="T392" s="10">
        <f t="shared" si="18"/>
        <v>4</v>
      </c>
    </row>
    <row r="393" spans="1:20">
      <c r="A393" s="5" t="s">
        <v>305</v>
      </c>
      <c r="B393" s="6"/>
      <c r="C393" s="6">
        <v>3</v>
      </c>
      <c r="D393" s="6"/>
      <c r="E393" s="6"/>
      <c r="F393" s="6"/>
      <c r="G393" s="6"/>
      <c r="H393" s="6">
        <v>3</v>
      </c>
      <c r="M393" s="23" t="s">
        <v>305</v>
      </c>
      <c r="N393" s="24"/>
      <c r="O393" s="24">
        <v>3</v>
      </c>
      <c r="P393" s="24"/>
      <c r="Q393" s="24"/>
      <c r="R393" s="24"/>
      <c r="S393" s="24"/>
      <c r="T393" s="24">
        <f t="shared" si="18"/>
        <v>3</v>
      </c>
    </row>
    <row r="394" spans="1:20">
      <c r="A394" s="22" t="s">
        <v>293</v>
      </c>
      <c r="B394" s="6"/>
      <c r="C394" s="6">
        <v>3</v>
      </c>
      <c r="D394" s="6"/>
      <c r="E394" s="6"/>
      <c r="F394" s="6"/>
      <c r="G394" s="6"/>
      <c r="H394" s="6">
        <v>3</v>
      </c>
      <c r="M394" s="22" t="s">
        <v>293</v>
      </c>
      <c r="N394" s="10"/>
      <c r="O394" s="10">
        <v>3</v>
      </c>
      <c r="P394" s="10"/>
      <c r="Q394" s="10"/>
      <c r="R394" s="10"/>
      <c r="S394" s="10"/>
      <c r="T394" s="10">
        <f t="shared" si="18"/>
        <v>3</v>
      </c>
    </row>
    <row r="395" spans="1:20">
      <c r="A395" s="5" t="s">
        <v>389</v>
      </c>
      <c r="B395" s="6"/>
      <c r="C395" s="6"/>
      <c r="D395" s="6"/>
      <c r="E395" s="6"/>
      <c r="F395" s="6">
        <v>1</v>
      </c>
      <c r="G395" s="6"/>
      <c r="H395" s="6">
        <v>1</v>
      </c>
      <c r="M395" s="23" t="s">
        <v>389</v>
      </c>
      <c r="N395" s="24"/>
      <c r="O395" s="24"/>
      <c r="P395" s="24"/>
      <c r="Q395" s="24"/>
      <c r="R395" s="24">
        <v>1</v>
      </c>
      <c r="S395" s="24"/>
      <c r="T395" s="24">
        <f t="shared" ref="T395:T397" si="19">SUM(N395:S395)</f>
        <v>1</v>
      </c>
    </row>
    <row r="396" spans="1:20">
      <c r="A396" s="22" t="s">
        <v>297</v>
      </c>
      <c r="B396" s="6"/>
      <c r="C396" s="6"/>
      <c r="D396" s="6"/>
      <c r="E396" s="6"/>
      <c r="F396" s="6">
        <v>1</v>
      </c>
      <c r="G396" s="6"/>
      <c r="H396" s="6">
        <v>1</v>
      </c>
      <c r="M396" s="22" t="s">
        <v>297</v>
      </c>
      <c r="N396" s="10"/>
      <c r="O396" s="10"/>
      <c r="P396" s="10"/>
      <c r="Q396" s="10"/>
      <c r="R396" s="10">
        <v>1</v>
      </c>
      <c r="S396" s="10"/>
      <c r="T396" s="10">
        <f t="shared" si="19"/>
        <v>1</v>
      </c>
    </row>
    <row r="397" spans="1:20" ht="15">
      <c r="A397" s="5" t="s">
        <v>421</v>
      </c>
      <c r="B397" s="6">
        <v>4725</v>
      </c>
      <c r="C397" s="6">
        <v>5065</v>
      </c>
      <c r="D397" s="6">
        <v>3669</v>
      </c>
      <c r="E397" s="6">
        <v>5928</v>
      </c>
      <c r="F397" s="6">
        <v>10174</v>
      </c>
      <c r="G397" s="6">
        <v>13764</v>
      </c>
      <c r="H397" s="6">
        <v>43325</v>
      </c>
      <c r="M397" s="11" t="s">
        <v>421</v>
      </c>
      <c r="N397" s="12">
        <v>4725</v>
      </c>
      <c r="O397" s="12">
        <v>5065</v>
      </c>
      <c r="P397" s="12">
        <v>3669</v>
      </c>
      <c r="Q397" s="12">
        <v>5928</v>
      </c>
      <c r="R397" s="12">
        <v>10174</v>
      </c>
      <c r="S397" s="12">
        <v>13764</v>
      </c>
      <c r="T397" s="12">
        <f t="shared" si="19"/>
        <v>43325</v>
      </c>
    </row>
  </sheetData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I20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30.85546875" hidden="1" customWidth="1" outlineLevel="1"/>
    <col min="2" max="2" width="24.5703125" hidden="1" customWidth="1" outlineLevel="1"/>
    <col min="3" max="7" width="10.42578125" hidden="1" customWidth="1" outlineLevel="1"/>
    <col min="8" max="9" width="13.7109375" hidden="1" customWidth="1" outlineLevel="1"/>
    <col min="10" max="10" width="14.42578125" hidden="1" customWidth="1" outlineLevel="1"/>
    <col min="11" max="11" width="9.85546875" hidden="1" customWidth="1" outlineLevel="1"/>
    <col min="12" max="12" width="9.140625" hidden="1" customWidth="1" outlineLevel="1"/>
    <col min="13" max="13" width="18.85546875" customWidth="1" collapsed="1"/>
    <col min="14" max="19" width="12.5703125" bestFit="1" customWidth="1"/>
    <col min="20" max="20" width="15.140625" customWidth="1"/>
    <col min="21" max="21" width="14.7109375" customWidth="1"/>
    <col min="22" max="22" width="13" customWidth="1"/>
    <col min="23" max="23" width="9.28515625" bestFit="1" customWidth="1"/>
    <col min="24" max="24" width="15.7109375" bestFit="1" customWidth="1"/>
    <col min="25" max="25" width="7.140625" bestFit="1" customWidth="1"/>
    <col min="26" max="26" width="13" bestFit="1" customWidth="1"/>
    <col min="27" max="27" width="11.140625" bestFit="1" customWidth="1"/>
    <col min="28" max="28" width="11" bestFit="1" customWidth="1"/>
    <col min="29" max="29" width="6.140625" bestFit="1" customWidth="1"/>
    <col min="30" max="30" width="6.28515625" bestFit="1" customWidth="1"/>
    <col min="31" max="31" width="6.140625" bestFit="1" customWidth="1"/>
    <col min="32" max="32" width="15.7109375" bestFit="1" customWidth="1"/>
    <col min="33" max="33" width="7.7109375" hidden="1" customWidth="1"/>
    <col min="34" max="34" width="5.140625" hidden="1" customWidth="1"/>
    <col min="35" max="35" width="13.140625" hidden="1" customWidth="1"/>
    <col min="36" max="16384" width="11.42578125" hidden="1"/>
  </cols>
  <sheetData>
    <row r="2" spans="1:21" ht="18">
      <c r="M2" s="7" t="s">
        <v>504</v>
      </c>
    </row>
    <row r="3" spans="1:21" ht="18">
      <c r="M3" s="7" t="s">
        <v>425</v>
      </c>
    </row>
    <row r="4" spans="1:21" ht="18">
      <c r="M4" s="8" t="s">
        <v>426</v>
      </c>
    </row>
    <row r="6" spans="1:21" hidden="1"/>
    <row r="7" spans="1:21" hidden="1"/>
    <row r="8" spans="1:21" ht="18">
      <c r="M8" s="8" t="s">
        <v>502</v>
      </c>
      <c r="N8" s="8"/>
      <c r="O8" s="8"/>
      <c r="P8" s="8"/>
      <c r="Q8" s="8"/>
      <c r="R8" s="8"/>
      <c r="S8" s="8"/>
      <c r="T8" s="8"/>
    </row>
    <row r="10" spans="1:21" ht="45">
      <c r="A10" s="4" t="s">
        <v>424</v>
      </c>
      <c r="B10" s="4" t="s">
        <v>434</v>
      </c>
      <c r="M10" s="9" t="s">
        <v>6</v>
      </c>
      <c r="N10" s="9" t="s">
        <v>415</v>
      </c>
      <c r="O10" s="9" t="s">
        <v>416</v>
      </c>
      <c r="P10" s="9" t="s">
        <v>417</v>
      </c>
      <c r="Q10" s="9" t="s">
        <v>418</v>
      </c>
      <c r="R10" s="9" t="s">
        <v>419</v>
      </c>
      <c r="S10" s="9" t="s">
        <v>420</v>
      </c>
      <c r="T10" s="9" t="s">
        <v>499</v>
      </c>
      <c r="U10" s="48" t="s">
        <v>505</v>
      </c>
    </row>
    <row r="11" spans="1:21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421</v>
      </c>
      <c r="M11" s="5" t="s">
        <v>43</v>
      </c>
      <c r="N11" s="6">
        <v>109219.26999999999</v>
      </c>
      <c r="O11" s="6">
        <v>98641</v>
      </c>
      <c r="P11" s="6">
        <v>106559.39000000001</v>
      </c>
      <c r="Q11" s="6">
        <v>99545.080000000016</v>
      </c>
      <c r="R11" s="6">
        <v>29864</v>
      </c>
      <c r="S11" s="6">
        <v>106106.00000000001</v>
      </c>
      <c r="T11" s="6">
        <f>SUM(N11:S11)</f>
        <v>549934.74000000011</v>
      </c>
      <c r="U11" s="49">
        <f>+T11/$T$24</f>
        <v>0.40148445101276331</v>
      </c>
    </row>
    <row r="12" spans="1:21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549934.74000000011</v>
      </c>
      <c r="M12" s="5" t="s">
        <v>15</v>
      </c>
      <c r="N12" s="6">
        <v>41365.399999999994</v>
      </c>
      <c r="O12" s="6">
        <v>34140</v>
      </c>
      <c r="P12" s="6">
        <v>30313.32</v>
      </c>
      <c r="Q12" s="6">
        <v>52252.68</v>
      </c>
      <c r="R12" s="6">
        <v>80574</v>
      </c>
      <c r="S12" s="6">
        <v>132548.34000000003</v>
      </c>
      <c r="T12" s="6">
        <f t="shared" ref="T12:T23" si="0">SUM(N12:S12)</f>
        <v>371193.74</v>
      </c>
      <c r="U12" s="49">
        <f t="shared" ref="U12:U24" si="1">+T12/$T$24</f>
        <v>0.27099309078614375</v>
      </c>
    </row>
    <row r="13" spans="1:21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371193.74</v>
      </c>
      <c r="M13" s="5" t="s">
        <v>92</v>
      </c>
      <c r="N13" s="6">
        <v>11895.81</v>
      </c>
      <c r="O13" s="6">
        <v>9483</v>
      </c>
      <c r="P13" s="6">
        <v>5777.5</v>
      </c>
      <c r="Q13" s="6">
        <v>19182.54</v>
      </c>
      <c r="R13" s="6">
        <v>43582.5</v>
      </c>
      <c r="S13" s="6">
        <v>48915.92</v>
      </c>
      <c r="T13" s="6">
        <f t="shared" si="0"/>
        <v>138837.27000000002</v>
      </c>
      <c r="U13" s="49">
        <f t="shared" si="1"/>
        <v>0.10135930879009533</v>
      </c>
    </row>
    <row r="14" spans="1:21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138837.27000000002</v>
      </c>
      <c r="M14" s="5" t="s">
        <v>217</v>
      </c>
      <c r="N14" s="6">
        <v>23588.5</v>
      </c>
      <c r="O14" s="6">
        <v>55136</v>
      </c>
      <c r="P14" s="6"/>
      <c r="Q14" s="6">
        <v>32368</v>
      </c>
      <c r="R14" s="6"/>
      <c r="S14" s="6">
        <v>21753</v>
      </c>
      <c r="T14" s="6">
        <f t="shared" si="0"/>
        <v>132845.5</v>
      </c>
      <c r="U14" s="49">
        <f t="shared" si="1"/>
        <v>9.6984967047210074E-2</v>
      </c>
    </row>
    <row r="15" spans="1:21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132845.5</v>
      </c>
      <c r="M15" s="5" t="s">
        <v>264</v>
      </c>
      <c r="N15" s="6"/>
      <c r="O15" s="6">
        <v>13995</v>
      </c>
      <c r="P15" s="6">
        <v>10426.700000000001</v>
      </c>
      <c r="Q15" s="6">
        <v>10963.83</v>
      </c>
      <c r="R15" s="6">
        <v>11895</v>
      </c>
      <c r="S15" s="6">
        <v>13927</v>
      </c>
      <c r="T15" s="6">
        <f t="shared" si="0"/>
        <v>61207.53</v>
      </c>
      <c r="U15" s="49">
        <f t="shared" si="1"/>
        <v>4.4685068595406857E-2</v>
      </c>
    </row>
    <row r="16" spans="1:21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61207.53</v>
      </c>
      <c r="M16" s="5" t="s">
        <v>314</v>
      </c>
      <c r="N16" s="6"/>
      <c r="O16" s="6"/>
      <c r="P16" s="6">
        <v>12039.349999999999</v>
      </c>
      <c r="Q16" s="6">
        <v>14382.689999999999</v>
      </c>
      <c r="R16" s="6"/>
      <c r="S16" s="6">
        <v>8558.83</v>
      </c>
      <c r="T16" s="6">
        <f t="shared" si="0"/>
        <v>34980.869999999995</v>
      </c>
      <c r="U16" s="49">
        <f t="shared" si="1"/>
        <v>2.5538076368659374E-2</v>
      </c>
    </row>
    <row r="17" spans="1:21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>
        <v>34980.869999999995</v>
      </c>
      <c r="M17" s="5" t="s">
        <v>370</v>
      </c>
      <c r="N17" s="6"/>
      <c r="O17" s="6"/>
      <c r="P17" s="6"/>
      <c r="Q17" s="6"/>
      <c r="R17" s="6">
        <v>13189</v>
      </c>
      <c r="S17" s="6">
        <v>4892.5600000000004</v>
      </c>
      <c r="T17" s="6">
        <f t="shared" si="0"/>
        <v>18081.560000000001</v>
      </c>
      <c r="U17" s="49">
        <f t="shared" si="1"/>
        <v>1.3200593928752963E-2</v>
      </c>
    </row>
    <row r="18" spans="1:21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18081.560000000001</v>
      </c>
      <c r="M18" s="5" t="s">
        <v>225</v>
      </c>
      <c r="N18" s="6">
        <v>4305.74</v>
      </c>
      <c r="O18" s="6">
        <v>3466</v>
      </c>
      <c r="P18" s="6">
        <v>508</v>
      </c>
      <c r="Q18" s="6">
        <v>3401.7400000000002</v>
      </c>
      <c r="R18" s="6">
        <v>3523</v>
      </c>
      <c r="S18" s="6">
        <v>1709.07</v>
      </c>
      <c r="T18" s="6">
        <f t="shared" si="0"/>
        <v>16913.55</v>
      </c>
      <c r="U18" s="49">
        <f t="shared" si="1"/>
        <v>1.2347878470865327E-2</v>
      </c>
    </row>
    <row r="19" spans="1:21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16913.55</v>
      </c>
      <c r="M19" s="5" t="s">
        <v>157</v>
      </c>
      <c r="N19" s="6">
        <v>1030</v>
      </c>
      <c r="O19" s="6">
        <v>350</v>
      </c>
      <c r="P19" s="6">
        <v>1075</v>
      </c>
      <c r="Q19" s="6">
        <v>2700</v>
      </c>
      <c r="R19" s="6">
        <v>5570</v>
      </c>
      <c r="S19" s="6">
        <v>5400</v>
      </c>
      <c r="T19" s="6">
        <f t="shared" si="0"/>
        <v>16125</v>
      </c>
      <c r="U19" s="49">
        <f t="shared" si="1"/>
        <v>1.1772190955931985E-2</v>
      </c>
    </row>
    <row r="20" spans="1:21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16125</v>
      </c>
      <c r="M20" s="5" t="s">
        <v>211</v>
      </c>
      <c r="N20" s="6">
        <v>4465.43</v>
      </c>
      <c r="O20" s="6">
        <v>3715</v>
      </c>
      <c r="P20" s="6">
        <v>1150.4000000000001</v>
      </c>
      <c r="Q20" s="6">
        <v>3177.0299999999997</v>
      </c>
      <c r="R20" s="6">
        <v>1044</v>
      </c>
      <c r="S20" s="6">
        <v>1536.62</v>
      </c>
      <c r="T20" s="6">
        <f t="shared" si="0"/>
        <v>15088.48</v>
      </c>
      <c r="U20" s="49">
        <f t="shared" si="1"/>
        <v>1.1015470870992906E-2</v>
      </c>
    </row>
    <row r="21" spans="1:21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1044</v>
      </c>
      <c r="G21" s="6">
        <v>1536.62</v>
      </c>
      <c r="H21" s="6">
        <v>15088.48</v>
      </c>
      <c r="M21" s="5" t="s">
        <v>295</v>
      </c>
      <c r="N21" s="6"/>
      <c r="O21" s="6">
        <v>1988</v>
      </c>
      <c r="P21" s="6">
        <v>1117.28</v>
      </c>
      <c r="Q21" s="6"/>
      <c r="R21" s="6">
        <v>3034</v>
      </c>
      <c r="S21" s="6">
        <v>2950</v>
      </c>
      <c r="T21" s="6">
        <f t="shared" si="0"/>
        <v>9089.2799999999988</v>
      </c>
      <c r="U21" s="49">
        <f t="shared" si="1"/>
        <v>6.6357047945385089E-3</v>
      </c>
    </row>
    <row r="22" spans="1:21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9089.2799999999988</v>
      </c>
      <c r="M22" s="5" t="s">
        <v>410</v>
      </c>
      <c r="N22" s="6"/>
      <c r="O22" s="6"/>
      <c r="P22" s="6"/>
      <c r="Q22" s="6"/>
      <c r="R22" s="6"/>
      <c r="S22" s="6">
        <v>5194</v>
      </c>
      <c r="T22" s="6">
        <f t="shared" si="0"/>
        <v>5194</v>
      </c>
      <c r="U22" s="49">
        <f t="shared" si="1"/>
        <v>3.7919230899293474E-3</v>
      </c>
    </row>
    <row r="23" spans="1:21">
      <c r="A23" s="5" t="s">
        <v>410</v>
      </c>
      <c r="B23" s="6"/>
      <c r="C23" s="6"/>
      <c r="D23" s="6"/>
      <c r="E23" s="6"/>
      <c r="F23" s="6"/>
      <c r="G23" s="6">
        <v>5194</v>
      </c>
      <c r="H23" s="6">
        <v>5194</v>
      </c>
      <c r="M23" s="5" t="s">
        <v>394</v>
      </c>
      <c r="N23" s="6"/>
      <c r="O23" s="6"/>
      <c r="P23" s="6"/>
      <c r="Q23" s="6"/>
      <c r="R23" s="6">
        <v>135</v>
      </c>
      <c r="S23" s="6">
        <v>127</v>
      </c>
      <c r="T23" s="6">
        <f t="shared" si="0"/>
        <v>262</v>
      </c>
      <c r="U23" s="49">
        <f t="shared" si="1"/>
        <v>1.9127528871033673E-4</v>
      </c>
    </row>
    <row r="24" spans="1:21" ht="15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>
        <v>262</v>
      </c>
      <c r="M24" s="9" t="s">
        <v>421</v>
      </c>
      <c r="N24" s="25">
        <f t="shared" ref="N24:S24" si="2">SUM(N11:N23)</f>
        <v>195870.14999999997</v>
      </c>
      <c r="O24" s="25">
        <f t="shared" si="2"/>
        <v>220914</v>
      </c>
      <c r="P24" s="25">
        <f t="shared" si="2"/>
        <v>168966.94000000003</v>
      </c>
      <c r="Q24" s="25">
        <f t="shared" si="2"/>
        <v>237973.59</v>
      </c>
      <c r="R24" s="25">
        <f t="shared" si="2"/>
        <v>192410.5</v>
      </c>
      <c r="S24" s="25">
        <f t="shared" si="2"/>
        <v>353618.34</v>
      </c>
      <c r="T24" s="25">
        <f>SUM(T11:T23)</f>
        <v>1369753.52</v>
      </c>
      <c r="U24" s="50">
        <f t="shared" si="1"/>
        <v>1</v>
      </c>
    </row>
    <row r="25" spans="1:21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1369753.5200000003</v>
      </c>
    </row>
    <row r="26" spans="1:21" ht="18">
      <c r="M26" s="8" t="s">
        <v>436</v>
      </c>
      <c r="N26" s="8"/>
      <c r="O26" s="8"/>
      <c r="P26" s="8"/>
      <c r="Q26" s="8"/>
      <c r="R26" s="8"/>
      <c r="S26" s="8"/>
      <c r="T26" s="8"/>
    </row>
    <row r="27" spans="1:21">
      <c r="A27" s="4" t="s">
        <v>423</v>
      </c>
      <c r="B27" s="4" t="s">
        <v>434</v>
      </c>
    </row>
    <row r="28" spans="1:21" ht="45">
      <c r="A28" s="4" t="s">
        <v>414</v>
      </c>
      <c r="B28" t="s">
        <v>415</v>
      </c>
      <c r="C28" t="s">
        <v>416</v>
      </c>
      <c r="D28" t="s">
        <v>417</v>
      </c>
      <c r="E28" t="s">
        <v>418</v>
      </c>
      <c r="F28" t="s">
        <v>419</v>
      </c>
      <c r="G28" t="s">
        <v>420</v>
      </c>
      <c r="H28" t="s">
        <v>421</v>
      </c>
      <c r="M28" s="9" t="s">
        <v>6</v>
      </c>
      <c r="N28" s="9" t="s">
        <v>415</v>
      </c>
      <c r="O28" s="9" t="s">
        <v>416</v>
      </c>
      <c r="P28" s="9" t="s">
        <v>417</v>
      </c>
      <c r="Q28" s="9" t="s">
        <v>418</v>
      </c>
      <c r="R28" s="9" t="s">
        <v>419</v>
      </c>
      <c r="S28" s="9" t="s">
        <v>420</v>
      </c>
      <c r="T28" s="9" t="s">
        <v>499</v>
      </c>
      <c r="U28" s="48" t="s">
        <v>505</v>
      </c>
    </row>
    <row r="29" spans="1:21">
      <c r="A29" s="5" t="s">
        <v>15</v>
      </c>
      <c r="B29" s="6">
        <v>1254</v>
      </c>
      <c r="C29" s="6">
        <v>1274</v>
      </c>
      <c r="D29" s="6">
        <v>1086</v>
      </c>
      <c r="E29" s="6">
        <v>1754</v>
      </c>
      <c r="F29" s="6">
        <v>5124</v>
      </c>
      <c r="G29" s="6">
        <v>6483</v>
      </c>
      <c r="H29" s="6">
        <v>16975</v>
      </c>
      <c r="M29" s="5" t="s">
        <v>15</v>
      </c>
      <c r="N29" s="6">
        <v>1254</v>
      </c>
      <c r="O29" s="6">
        <v>1274</v>
      </c>
      <c r="P29" s="6">
        <v>1086</v>
      </c>
      <c r="Q29" s="6">
        <v>1754</v>
      </c>
      <c r="R29" s="6">
        <v>5124</v>
      </c>
      <c r="S29" s="6">
        <v>6483</v>
      </c>
      <c r="T29" s="6">
        <f>SUM(N29:S29)</f>
        <v>16975</v>
      </c>
      <c r="U29" s="49">
        <f>+T29/$T$42</f>
        <v>0.3918061165608771</v>
      </c>
    </row>
    <row r="30" spans="1:21">
      <c r="A30" s="5" t="s">
        <v>92</v>
      </c>
      <c r="B30" s="6">
        <v>1073</v>
      </c>
      <c r="C30" s="6">
        <v>871</v>
      </c>
      <c r="D30" s="6">
        <v>650</v>
      </c>
      <c r="E30" s="6">
        <v>1640</v>
      </c>
      <c r="F30" s="6">
        <v>3783</v>
      </c>
      <c r="G30" s="6">
        <v>4148</v>
      </c>
      <c r="H30" s="6">
        <v>12165</v>
      </c>
      <c r="M30" s="5" t="s">
        <v>92</v>
      </c>
      <c r="N30" s="6">
        <v>1073</v>
      </c>
      <c r="O30" s="6">
        <v>871</v>
      </c>
      <c r="P30" s="6">
        <v>650</v>
      </c>
      <c r="Q30" s="6">
        <v>1640</v>
      </c>
      <c r="R30" s="6">
        <v>3783</v>
      </c>
      <c r="S30" s="6">
        <v>4148</v>
      </c>
      <c r="T30" s="6">
        <f t="shared" ref="T30:T41" si="3">SUM(N30:S30)</f>
        <v>12165</v>
      </c>
      <c r="U30" s="49">
        <f t="shared" ref="U30:U42" si="4">+T30/$T$42</f>
        <v>0.2807847663012118</v>
      </c>
    </row>
    <row r="31" spans="1:21">
      <c r="A31" s="5" t="s">
        <v>43</v>
      </c>
      <c r="B31" s="6">
        <v>1610</v>
      </c>
      <c r="C31" s="6">
        <v>1418</v>
      </c>
      <c r="D31" s="6">
        <v>1534</v>
      </c>
      <c r="E31" s="6">
        <v>1481</v>
      </c>
      <c r="F31" s="6">
        <v>512</v>
      </c>
      <c r="G31" s="6">
        <v>1567</v>
      </c>
      <c r="H31" s="6">
        <v>8122</v>
      </c>
      <c r="M31" s="5" t="s">
        <v>43</v>
      </c>
      <c r="N31" s="6">
        <v>1610</v>
      </c>
      <c r="O31" s="6">
        <v>1418</v>
      </c>
      <c r="P31" s="6">
        <v>1534</v>
      </c>
      <c r="Q31" s="6">
        <v>1481</v>
      </c>
      <c r="R31" s="6">
        <v>512</v>
      </c>
      <c r="S31" s="6">
        <v>1567</v>
      </c>
      <c r="T31" s="6">
        <f t="shared" si="3"/>
        <v>8122</v>
      </c>
      <c r="U31" s="49">
        <f t="shared" si="4"/>
        <v>0.18746682054241201</v>
      </c>
    </row>
    <row r="32" spans="1:21">
      <c r="A32" s="5" t="s">
        <v>217</v>
      </c>
      <c r="B32" s="6">
        <v>324</v>
      </c>
      <c r="C32" s="6">
        <v>776</v>
      </c>
      <c r="D32" s="6"/>
      <c r="E32" s="6">
        <v>441</v>
      </c>
      <c r="F32" s="6"/>
      <c r="G32" s="6">
        <v>300</v>
      </c>
      <c r="H32" s="6">
        <v>1841</v>
      </c>
      <c r="M32" s="5" t="s">
        <v>217</v>
      </c>
      <c r="N32" s="6">
        <v>324</v>
      </c>
      <c r="O32" s="6">
        <v>776</v>
      </c>
      <c r="P32" s="6"/>
      <c r="Q32" s="6">
        <v>441</v>
      </c>
      <c r="R32" s="6"/>
      <c r="S32" s="6">
        <v>300</v>
      </c>
      <c r="T32" s="6">
        <f t="shared" si="3"/>
        <v>1841</v>
      </c>
      <c r="U32" s="49">
        <f t="shared" si="4"/>
        <v>4.2492787074437391E-2</v>
      </c>
    </row>
    <row r="33" spans="1:21">
      <c r="A33" s="5" t="s">
        <v>225</v>
      </c>
      <c r="B33" s="6">
        <v>266</v>
      </c>
      <c r="C33" s="6">
        <v>219</v>
      </c>
      <c r="D33" s="6">
        <v>40</v>
      </c>
      <c r="E33" s="6">
        <v>224</v>
      </c>
      <c r="F33" s="6">
        <v>251</v>
      </c>
      <c r="G33" s="6">
        <v>123</v>
      </c>
      <c r="H33" s="6">
        <v>1123</v>
      </c>
      <c r="M33" s="5" t="s">
        <v>225</v>
      </c>
      <c r="N33" s="6">
        <v>266</v>
      </c>
      <c r="O33" s="6">
        <v>219</v>
      </c>
      <c r="P33" s="6">
        <v>40</v>
      </c>
      <c r="Q33" s="6">
        <v>224</v>
      </c>
      <c r="R33" s="6">
        <v>251</v>
      </c>
      <c r="S33" s="6">
        <v>123</v>
      </c>
      <c r="T33" s="6">
        <f t="shared" si="3"/>
        <v>1123</v>
      </c>
      <c r="U33" s="49">
        <f t="shared" si="4"/>
        <v>2.5920369301788804E-2</v>
      </c>
    </row>
    <row r="34" spans="1:21">
      <c r="A34" s="5" t="s">
        <v>264</v>
      </c>
      <c r="B34" s="6"/>
      <c r="C34" s="6">
        <v>223</v>
      </c>
      <c r="D34" s="6">
        <v>158</v>
      </c>
      <c r="E34" s="6">
        <v>139</v>
      </c>
      <c r="F34" s="6">
        <v>150</v>
      </c>
      <c r="G34" s="6">
        <v>193</v>
      </c>
      <c r="H34" s="6">
        <v>863</v>
      </c>
      <c r="M34" s="5" t="s">
        <v>264</v>
      </c>
      <c r="N34" s="6"/>
      <c r="O34" s="6">
        <v>223</v>
      </c>
      <c r="P34" s="6">
        <v>158</v>
      </c>
      <c r="Q34" s="6">
        <v>139</v>
      </c>
      <c r="R34" s="6">
        <v>150</v>
      </c>
      <c r="S34" s="6">
        <v>193</v>
      </c>
      <c r="T34" s="6">
        <f t="shared" si="3"/>
        <v>863</v>
      </c>
      <c r="U34" s="49">
        <f t="shared" si="4"/>
        <v>1.9919215233698787E-2</v>
      </c>
    </row>
    <row r="35" spans="1:21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91</v>
      </c>
      <c r="G35" s="6">
        <v>105</v>
      </c>
      <c r="H35" s="6">
        <v>832</v>
      </c>
      <c r="M35" s="5" t="s">
        <v>211</v>
      </c>
      <c r="N35" s="6">
        <v>193</v>
      </c>
      <c r="O35" s="6">
        <v>200</v>
      </c>
      <c r="P35" s="6">
        <v>79</v>
      </c>
      <c r="Q35" s="6">
        <v>164</v>
      </c>
      <c r="R35" s="6">
        <v>91</v>
      </c>
      <c r="S35" s="6">
        <v>105</v>
      </c>
      <c r="T35" s="6">
        <f t="shared" si="3"/>
        <v>832</v>
      </c>
      <c r="U35" s="49">
        <f t="shared" si="4"/>
        <v>1.9203693017888056E-2</v>
      </c>
    </row>
    <row r="36" spans="1:21">
      <c r="A36" s="5" t="s">
        <v>295</v>
      </c>
      <c r="B36" s="6"/>
      <c r="C36" s="6">
        <v>82</v>
      </c>
      <c r="D36" s="6">
        <v>47</v>
      </c>
      <c r="E36" s="6"/>
      <c r="F36" s="6">
        <v>160</v>
      </c>
      <c r="G36" s="6">
        <v>148</v>
      </c>
      <c r="H36" s="6">
        <v>437</v>
      </c>
      <c r="M36" s="5" t="s">
        <v>295</v>
      </c>
      <c r="N36" s="6"/>
      <c r="O36" s="6">
        <v>82</v>
      </c>
      <c r="P36" s="6">
        <v>47</v>
      </c>
      <c r="Q36" s="6"/>
      <c r="R36" s="6">
        <v>160</v>
      </c>
      <c r="S36" s="6">
        <v>148</v>
      </c>
      <c r="T36" s="6">
        <f t="shared" si="3"/>
        <v>437</v>
      </c>
      <c r="U36" s="49">
        <f t="shared" si="4"/>
        <v>1.0086555106751298E-2</v>
      </c>
    </row>
    <row r="37" spans="1:21">
      <c r="A37" s="5" t="s">
        <v>410</v>
      </c>
      <c r="B37" s="6"/>
      <c r="C37" s="6"/>
      <c r="D37" s="6"/>
      <c r="E37" s="6"/>
      <c r="F37" s="6"/>
      <c r="G37" s="6">
        <v>371</v>
      </c>
      <c r="H37" s="6">
        <v>371</v>
      </c>
      <c r="M37" s="5" t="s">
        <v>410</v>
      </c>
      <c r="N37" s="6"/>
      <c r="O37" s="6"/>
      <c r="P37" s="6"/>
      <c r="Q37" s="6"/>
      <c r="R37" s="6"/>
      <c r="S37" s="6">
        <v>371</v>
      </c>
      <c r="T37" s="6">
        <f t="shared" si="3"/>
        <v>371</v>
      </c>
      <c r="U37" s="49">
        <f t="shared" si="4"/>
        <v>8.5631852279284479E-3</v>
      </c>
    </row>
    <row r="38" spans="1:21">
      <c r="A38" s="5" t="s">
        <v>314</v>
      </c>
      <c r="B38" s="6"/>
      <c r="C38" s="6"/>
      <c r="D38" s="6">
        <v>66</v>
      </c>
      <c r="E38" s="6">
        <v>72</v>
      </c>
      <c r="F38" s="6"/>
      <c r="G38" s="6">
        <v>195</v>
      </c>
      <c r="H38" s="6">
        <v>333</v>
      </c>
      <c r="M38" s="5" t="s">
        <v>314</v>
      </c>
      <c r="N38" s="6"/>
      <c r="O38" s="6"/>
      <c r="P38" s="6">
        <v>66</v>
      </c>
      <c r="Q38" s="6">
        <v>72</v>
      </c>
      <c r="R38" s="6"/>
      <c r="S38" s="6">
        <v>195</v>
      </c>
      <c r="T38" s="6">
        <f t="shared" si="3"/>
        <v>333</v>
      </c>
      <c r="U38" s="49">
        <f t="shared" si="4"/>
        <v>7.6860934795152918E-3</v>
      </c>
    </row>
    <row r="39" spans="1:21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158</v>
      </c>
      <c r="M39" s="5" t="s">
        <v>370</v>
      </c>
      <c r="N39" s="6"/>
      <c r="O39" s="6"/>
      <c r="P39" s="6"/>
      <c r="Q39" s="6"/>
      <c r="R39" s="6">
        <v>63</v>
      </c>
      <c r="S39" s="6">
        <v>95</v>
      </c>
      <c r="T39" s="6">
        <f t="shared" si="3"/>
        <v>158</v>
      </c>
      <c r="U39" s="49">
        <f t="shared" si="4"/>
        <v>3.646855164454703E-3</v>
      </c>
    </row>
    <row r="40" spans="1:21">
      <c r="A40" s="5" t="s">
        <v>157</v>
      </c>
      <c r="B40" s="6">
        <v>5</v>
      </c>
      <c r="C40" s="6">
        <v>2</v>
      </c>
      <c r="D40" s="6">
        <v>9</v>
      </c>
      <c r="E40" s="6">
        <v>13</v>
      </c>
      <c r="F40" s="6">
        <v>30</v>
      </c>
      <c r="G40" s="6">
        <v>26</v>
      </c>
      <c r="H40" s="6">
        <v>85</v>
      </c>
      <c r="M40" s="5" t="s">
        <v>157</v>
      </c>
      <c r="N40" s="6">
        <v>5</v>
      </c>
      <c r="O40" s="6">
        <v>2</v>
      </c>
      <c r="P40" s="6">
        <v>9</v>
      </c>
      <c r="Q40" s="6">
        <v>13</v>
      </c>
      <c r="R40" s="6">
        <v>30</v>
      </c>
      <c r="S40" s="6">
        <v>26</v>
      </c>
      <c r="T40" s="6">
        <f t="shared" si="3"/>
        <v>85</v>
      </c>
      <c r="U40" s="49">
        <f t="shared" si="4"/>
        <v>1.9619157530294286E-3</v>
      </c>
    </row>
    <row r="41" spans="1:21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>
        <v>20</v>
      </c>
      <c r="M41" s="5" t="s">
        <v>394</v>
      </c>
      <c r="N41" s="6"/>
      <c r="O41" s="6"/>
      <c r="P41" s="6"/>
      <c r="Q41" s="6"/>
      <c r="R41" s="6">
        <v>10</v>
      </c>
      <c r="S41" s="6">
        <v>10</v>
      </c>
      <c r="T41" s="6">
        <f t="shared" si="3"/>
        <v>20</v>
      </c>
      <c r="U41" s="49">
        <f t="shared" si="4"/>
        <v>4.6162723600692439E-4</v>
      </c>
    </row>
    <row r="42" spans="1:21" ht="15">
      <c r="A42" s="5" t="s">
        <v>421</v>
      </c>
      <c r="B42" s="6">
        <v>4725</v>
      </c>
      <c r="C42" s="6">
        <v>5065</v>
      </c>
      <c r="D42" s="6">
        <v>3669</v>
      </c>
      <c r="E42" s="6">
        <v>5928</v>
      </c>
      <c r="F42" s="6">
        <v>10174</v>
      </c>
      <c r="G42" s="6">
        <v>13764</v>
      </c>
      <c r="H42" s="6">
        <v>43325</v>
      </c>
      <c r="M42" s="25" t="s">
        <v>421</v>
      </c>
      <c r="N42" s="25">
        <f>SUM(N29:N41)</f>
        <v>4725</v>
      </c>
      <c r="O42" s="25">
        <f t="shared" ref="O42:T42" si="5">SUM(O29:O41)</f>
        <v>5065</v>
      </c>
      <c r="P42" s="25">
        <f t="shared" si="5"/>
        <v>3669</v>
      </c>
      <c r="Q42" s="25">
        <f t="shared" si="5"/>
        <v>5928</v>
      </c>
      <c r="R42" s="25">
        <f t="shared" si="5"/>
        <v>10174</v>
      </c>
      <c r="S42" s="25">
        <f t="shared" si="5"/>
        <v>13764</v>
      </c>
      <c r="T42" s="25">
        <f t="shared" si="5"/>
        <v>43325</v>
      </c>
      <c r="U42" s="50">
        <f t="shared" si="4"/>
        <v>1</v>
      </c>
    </row>
    <row r="44" spans="1:21" ht="18">
      <c r="M44" s="8" t="s">
        <v>452</v>
      </c>
    </row>
    <row r="46" spans="1:21" hidden="1">
      <c r="A46" s="4" t="s">
        <v>448</v>
      </c>
      <c r="B46" s="4" t="s">
        <v>434</v>
      </c>
    </row>
    <row r="47" spans="1:21" ht="45">
      <c r="A47" s="4" t="s">
        <v>414</v>
      </c>
      <c r="B47" t="s">
        <v>415</v>
      </c>
      <c r="C47" t="s">
        <v>416</v>
      </c>
      <c r="D47" t="s">
        <v>417</v>
      </c>
      <c r="E47" t="s">
        <v>418</v>
      </c>
      <c r="F47" t="s">
        <v>419</v>
      </c>
      <c r="G47" t="s">
        <v>420</v>
      </c>
      <c r="H47" t="s">
        <v>421</v>
      </c>
      <c r="M47" s="9" t="s">
        <v>6</v>
      </c>
      <c r="N47" s="9" t="s">
        <v>415</v>
      </c>
      <c r="O47" s="9" t="s">
        <v>416</v>
      </c>
      <c r="P47" s="9" t="s">
        <v>417</v>
      </c>
      <c r="Q47" s="9" t="s">
        <v>418</v>
      </c>
      <c r="R47" s="9" t="s">
        <v>419</v>
      </c>
      <c r="S47" s="9" t="s">
        <v>420</v>
      </c>
      <c r="T47" s="9" t="s">
        <v>499</v>
      </c>
      <c r="U47" s="48" t="s">
        <v>505</v>
      </c>
    </row>
    <row r="48" spans="1:21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9536.3833333333332</v>
      </c>
      <c r="M48" s="5" t="s">
        <v>15</v>
      </c>
      <c r="N48" s="6">
        <v>1166.0666666666666</v>
      </c>
      <c r="O48" s="6">
        <v>1213.5666666666666</v>
      </c>
      <c r="P48" s="6">
        <v>1058.7666666666664</v>
      </c>
      <c r="Q48" s="6">
        <v>1695.4333333333334</v>
      </c>
      <c r="R48" s="6">
        <v>1720.3666666666663</v>
      </c>
      <c r="S48" s="6">
        <v>2682.1833333333338</v>
      </c>
      <c r="T48" s="6">
        <f>SUM(N48:S48)</f>
        <v>9536.3833333333332</v>
      </c>
      <c r="U48" s="49">
        <f>+T48/$T$61</f>
        <v>0.30482660008087042</v>
      </c>
    </row>
    <row r="49" spans="1:21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9120.7166666666672</v>
      </c>
      <c r="M49" s="5" t="s">
        <v>92</v>
      </c>
      <c r="N49" s="6">
        <v>1604.4333333333332</v>
      </c>
      <c r="O49" s="6">
        <v>1342.0333333333333</v>
      </c>
      <c r="P49" s="6">
        <v>1192.1666666666667</v>
      </c>
      <c r="Q49" s="6">
        <v>957.4666666666667</v>
      </c>
      <c r="R49" s="6">
        <v>1462.6333333333337</v>
      </c>
      <c r="S49" s="6">
        <v>2561.9833333333331</v>
      </c>
      <c r="T49" s="6">
        <f t="shared" ref="T49:T60" si="6">SUM(N49:S49)</f>
        <v>9120.7166666666672</v>
      </c>
      <c r="U49" s="49">
        <f t="shared" ref="U49:U61" si="7">+T49/$T$61</f>
        <v>0.29153998477419951</v>
      </c>
    </row>
    <row r="50" spans="1:21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5099.7166666666672</v>
      </c>
      <c r="M50" s="5" t="s">
        <v>43</v>
      </c>
      <c r="N50" s="6">
        <v>1040.3500000000001</v>
      </c>
      <c r="O50" s="6">
        <v>694.80000000000007</v>
      </c>
      <c r="P50" s="6">
        <v>1402.4333333333332</v>
      </c>
      <c r="Q50" s="6">
        <v>709.30000000000007</v>
      </c>
      <c r="R50" s="6">
        <v>228</v>
      </c>
      <c r="S50" s="6">
        <v>1024.8333333333335</v>
      </c>
      <c r="T50" s="6">
        <f t="shared" si="6"/>
        <v>5099.7166666666672</v>
      </c>
      <c r="U50" s="49">
        <f t="shared" si="7"/>
        <v>0.16301036132241781</v>
      </c>
    </row>
    <row r="51" spans="1:21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3323.5666666666666</v>
      </c>
      <c r="M51" s="5" t="s">
        <v>295</v>
      </c>
      <c r="N51" s="6"/>
      <c r="O51" s="6">
        <v>611.1</v>
      </c>
      <c r="P51" s="6">
        <v>487.69999999999993</v>
      </c>
      <c r="Q51" s="6"/>
      <c r="R51" s="6">
        <v>1241.0333333333328</v>
      </c>
      <c r="S51" s="6">
        <v>983.73333333333346</v>
      </c>
      <c r="T51" s="6">
        <f t="shared" si="6"/>
        <v>3323.5666666666666</v>
      </c>
      <c r="U51" s="49">
        <f t="shared" si="7"/>
        <v>0.10623645167459833</v>
      </c>
    </row>
    <row r="52" spans="1:21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1019.6333333333334</v>
      </c>
      <c r="M52" s="5" t="s">
        <v>264</v>
      </c>
      <c r="N52" s="6"/>
      <c r="O52" s="6">
        <v>244.8</v>
      </c>
      <c r="P52" s="6">
        <v>176.5</v>
      </c>
      <c r="Q52" s="6">
        <v>219.7</v>
      </c>
      <c r="R52" s="6">
        <v>175.16666666666669</v>
      </c>
      <c r="S52" s="6">
        <v>203.46666666666667</v>
      </c>
      <c r="T52" s="6">
        <f t="shared" si="6"/>
        <v>1019.6333333333334</v>
      </c>
      <c r="U52" s="49">
        <f t="shared" si="7"/>
        <v>3.2592163241039133E-2</v>
      </c>
    </row>
    <row r="53" spans="1:21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793.01666666666665</v>
      </c>
      <c r="M53" s="5" t="s">
        <v>225</v>
      </c>
      <c r="N53" s="6">
        <v>189.88333333333333</v>
      </c>
      <c r="O53" s="6">
        <v>130.69999999999999</v>
      </c>
      <c r="P53" s="6">
        <v>23.066666666666666</v>
      </c>
      <c r="Q53" s="6">
        <v>171.43333333333334</v>
      </c>
      <c r="R53" s="6">
        <v>203.83333333333334</v>
      </c>
      <c r="S53" s="6">
        <v>74.099999999999994</v>
      </c>
      <c r="T53" s="6">
        <f t="shared" si="6"/>
        <v>793.01666666666665</v>
      </c>
      <c r="U53" s="49">
        <f t="shared" si="7"/>
        <v>2.5348454005882551E-2</v>
      </c>
    </row>
    <row r="54" spans="1:21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747.13333333333333</v>
      </c>
      <c r="M54" s="5" t="s">
        <v>217</v>
      </c>
      <c r="N54" s="6">
        <v>167.31666666666666</v>
      </c>
      <c r="O54" s="6">
        <v>214.45</v>
      </c>
      <c r="P54" s="6"/>
      <c r="Q54" s="6">
        <v>221.21666666666664</v>
      </c>
      <c r="R54" s="6"/>
      <c r="S54" s="6">
        <v>144.15</v>
      </c>
      <c r="T54" s="6">
        <f t="shared" si="6"/>
        <v>747.13333333333333</v>
      </c>
      <c r="U54" s="49">
        <f t="shared" si="7"/>
        <v>2.3881811987467749E-2</v>
      </c>
    </row>
    <row r="55" spans="1:21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567.86666666666667</v>
      </c>
      <c r="M55" s="5" t="s">
        <v>211</v>
      </c>
      <c r="N55" s="6">
        <v>147.5</v>
      </c>
      <c r="O55" s="6">
        <v>135.9</v>
      </c>
      <c r="P55" s="6">
        <v>49.099999999999994</v>
      </c>
      <c r="Q55" s="6">
        <v>114.06666666666666</v>
      </c>
      <c r="R55" s="6">
        <v>62.133333333333333</v>
      </c>
      <c r="S55" s="6">
        <v>59.166666666666671</v>
      </c>
      <c r="T55" s="6">
        <f t="shared" si="6"/>
        <v>567.86666666666667</v>
      </c>
      <c r="U55" s="49">
        <f t="shared" si="7"/>
        <v>1.815162617196844E-2</v>
      </c>
    </row>
    <row r="56" spans="1:21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>
        <v>493.25</v>
      </c>
      <c r="M56" s="5" t="s">
        <v>314</v>
      </c>
      <c r="N56" s="6"/>
      <c r="O56" s="6"/>
      <c r="P56" s="6">
        <v>177.15</v>
      </c>
      <c r="Q56" s="6">
        <v>193</v>
      </c>
      <c r="R56" s="6"/>
      <c r="S56" s="6">
        <v>123.1</v>
      </c>
      <c r="T56" s="6">
        <f t="shared" si="6"/>
        <v>493.25</v>
      </c>
      <c r="U56" s="49">
        <f t="shared" si="7"/>
        <v>1.57665348837581E-2</v>
      </c>
    </row>
    <row r="57" spans="1:21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318</v>
      </c>
      <c r="M57" s="5" t="s">
        <v>157</v>
      </c>
      <c r="N57" s="6">
        <v>17.166666666666668</v>
      </c>
      <c r="O57" s="6">
        <v>55</v>
      </c>
      <c r="P57" s="6">
        <v>17.916666666666668</v>
      </c>
      <c r="Q57" s="6">
        <v>45</v>
      </c>
      <c r="R57" s="6">
        <v>92.916666666666657</v>
      </c>
      <c r="S57" s="6">
        <v>90</v>
      </c>
      <c r="T57" s="6">
        <f t="shared" si="6"/>
        <v>318</v>
      </c>
      <c r="U57" s="49">
        <f t="shared" si="7"/>
        <v>1.0164740178479625E-2</v>
      </c>
    </row>
    <row r="58" spans="1:21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234.33333333333334</v>
      </c>
      <c r="M58" s="5" t="s">
        <v>370</v>
      </c>
      <c r="N58" s="6"/>
      <c r="O58" s="6"/>
      <c r="P58" s="6"/>
      <c r="Q58" s="6"/>
      <c r="R58" s="6">
        <v>179.25</v>
      </c>
      <c r="S58" s="6">
        <v>55.083333333333336</v>
      </c>
      <c r="T58" s="6">
        <f t="shared" si="6"/>
        <v>234.33333333333334</v>
      </c>
      <c r="U58" s="49">
        <f t="shared" si="7"/>
        <v>7.4903693348754479E-3</v>
      </c>
    </row>
    <row r="59" spans="1:21">
      <c r="A59" s="5" t="s">
        <v>410</v>
      </c>
      <c r="B59" s="6"/>
      <c r="C59" s="6"/>
      <c r="D59" s="6"/>
      <c r="E59" s="6"/>
      <c r="F59" s="6"/>
      <c r="G59" s="6">
        <v>23</v>
      </c>
      <c r="H59" s="6">
        <v>23</v>
      </c>
      <c r="M59" s="5" t="s">
        <v>410</v>
      </c>
      <c r="N59" s="6"/>
      <c r="O59" s="6"/>
      <c r="P59" s="6"/>
      <c r="Q59" s="6"/>
      <c r="R59" s="6"/>
      <c r="S59" s="6">
        <v>23</v>
      </c>
      <c r="T59" s="6">
        <f t="shared" si="6"/>
        <v>23</v>
      </c>
      <c r="U59" s="49">
        <f t="shared" si="7"/>
        <v>7.3518561039318051E-4</v>
      </c>
    </row>
    <row r="60" spans="1:21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>
        <v>8</v>
      </c>
      <c r="M60" s="5" t="s">
        <v>394</v>
      </c>
      <c r="N60" s="6"/>
      <c r="O60" s="6"/>
      <c r="P60" s="6"/>
      <c r="Q60" s="6"/>
      <c r="R60" s="6">
        <v>4</v>
      </c>
      <c r="S60" s="6">
        <v>4</v>
      </c>
      <c r="T60" s="6">
        <f t="shared" si="6"/>
        <v>8</v>
      </c>
      <c r="U60" s="49">
        <f t="shared" si="7"/>
        <v>2.5571673404980192E-4</v>
      </c>
    </row>
    <row r="61" spans="1:21" ht="15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8028.8000000000011</v>
      </c>
      <c r="H61" s="6">
        <v>31284.616666666665</v>
      </c>
      <c r="M61" s="25" t="s">
        <v>421</v>
      </c>
      <c r="N61" s="25">
        <f>SUM(N48:N60)</f>
        <v>4332.7166666666672</v>
      </c>
      <c r="O61" s="25">
        <f t="shared" ref="O61:T61" si="8">SUM(O48:O60)</f>
        <v>4642.3499999999995</v>
      </c>
      <c r="P61" s="25">
        <f t="shared" si="8"/>
        <v>4584.8</v>
      </c>
      <c r="Q61" s="25">
        <f t="shared" si="8"/>
        <v>4326.6166666666668</v>
      </c>
      <c r="R61" s="25">
        <f t="shared" si="8"/>
        <v>5369.333333333333</v>
      </c>
      <c r="S61" s="25">
        <f t="shared" si="8"/>
        <v>8028.8</v>
      </c>
      <c r="T61" s="25">
        <f t="shared" si="8"/>
        <v>31284.616666666665</v>
      </c>
      <c r="U61" s="50">
        <f t="shared" si="7"/>
        <v>1</v>
      </c>
    </row>
    <row r="63" spans="1:21" hidden="1"/>
    <row r="64" spans="1:21" hidden="1"/>
    <row r="65" spans="1:20" hidden="1"/>
    <row r="66" spans="1:20" hidden="1"/>
    <row r="67" spans="1:20" hidden="1"/>
    <row r="68" spans="1:20" ht="18">
      <c r="M68" s="8" t="s">
        <v>503</v>
      </c>
    </row>
    <row r="69" spans="1:20" ht="18">
      <c r="A69" s="4" t="s">
        <v>424</v>
      </c>
      <c r="B69" s="4" t="s">
        <v>434</v>
      </c>
      <c r="M69" s="8"/>
    </row>
    <row r="70" spans="1:20" ht="30">
      <c r="A70" s="4" t="s">
        <v>414</v>
      </c>
      <c r="B70" t="s">
        <v>415</v>
      </c>
      <c r="C70" t="s">
        <v>416</v>
      </c>
      <c r="D70" t="s">
        <v>417</v>
      </c>
      <c r="E70" t="s">
        <v>418</v>
      </c>
      <c r="F70" t="s">
        <v>419</v>
      </c>
      <c r="G70" t="s">
        <v>420</v>
      </c>
      <c r="H70" t="s">
        <v>421</v>
      </c>
      <c r="M70" s="25" t="s">
        <v>437</v>
      </c>
      <c r="N70" s="25" t="s">
        <v>415</v>
      </c>
      <c r="O70" s="25" t="s">
        <v>416</v>
      </c>
      <c r="P70" s="25" t="s">
        <v>417</v>
      </c>
      <c r="Q70" s="25" t="s">
        <v>418</v>
      </c>
      <c r="R70" s="25" t="s">
        <v>419</v>
      </c>
      <c r="S70" s="25" t="s">
        <v>420</v>
      </c>
      <c r="T70" s="9" t="s">
        <v>499</v>
      </c>
    </row>
    <row r="71" spans="1:20">
      <c r="A71" s="5" t="s">
        <v>473</v>
      </c>
      <c r="B71" s="6">
        <v>132807.76999999999</v>
      </c>
      <c r="C71" s="6">
        <v>153777</v>
      </c>
      <c r="D71" s="6">
        <v>106559.39000000001</v>
      </c>
      <c r="E71" s="6">
        <v>131913.08000000002</v>
      </c>
      <c r="F71" s="6">
        <v>30018</v>
      </c>
      <c r="G71" s="6">
        <v>127859.00000000001</v>
      </c>
      <c r="H71" s="6">
        <v>682934.24000000011</v>
      </c>
      <c r="M71" s="23" t="s">
        <v>473</v>
      </c>
      <c r="N71" s="47">
        <v>132807.76999999999</v>
      </c>
      <c r="O71" s="47">
        <v>153777</v>
      </c>
      <c r="P71" s="47">
        <v>106559.39000000001</v>
      </c>
      <c r="Q71" s="47">
        <v>131913.08000000002</v>
      </c>
      <c r="R71" s="47">
        <v>30018</v>
      </c>
      <c r="S71" s="47">
        <v>127859.00000000001</v>
      </c>
      <c r="T71" s="47">
        <f>SUM(N71:S71)</f>
        <v>682934.24</v>
      </c>
    </row>
    <row r="72" spans="1:20">
      <c r="A72" s="22" t="s">
        <v>43</v>
      </c>
      <c r="B72" s="6">
        <v>109219.26999999999</v>
      </c>
      <c r="C72" s="6">
        <v>98641</v>
      </c>
      <c r="D72" s="6">
        <v>106559.39000000001</v>
      </c>
      <c r="E72" s="6">
        <v>99545.080000000016</v>
      </c>
      <c r="F72" s="6">
        <v>29864</v>
      </c>
      <c r="G72" s="6">
        <v>106106.00000000001</v>
      </c>
      <c r="H72" s="6">
        <v>549934.74000000011</v>
      </c>
      <c r="M72" s="22" t="s">
        <v>43</v>
      </c>
      <c r="N72" s="6">
        <v>109219.26999999999</v>
      </c>
      <c r="O72" s="6">
        <v>98641</v>
      </c>
      <c r="P72" s="6">
        <v>106559.39000000001</v>
      </c>
      <c r="Q72" s="6">
        <v>99545.080000000016</v>
      </c>
      <c r="R72" s="6">
        <v>29864</v>
      </c>
      <c r="S72" s="6">
        <v>106106.00000000001</v>
      </c>
      <c r="T72" s="6">
        <f t="shared" ref="T72:T125" si="9">SUM(N72:S72)</f>
        <v>549934.74000000011</v>
      </c>
    </row>
    <row r="73" spans="1:20">
      <c r="A73" s="22" t="s">
        <v>217</v>
      </c>
      <c r="B73" s="6">
        <v>23588.5</v>
      </c>
      <c r="C73" s="6">
        <v>55136</v>
      </c>
      <c r="D73" s="6"/>
      <c r="E73" s="6">
        <v>32368</v>
      </c>
      <c r="F73" s="6"/>
      <c r="G73" s="6">
        <v>21753</v>
      </c>
      <c r="H73" s="6">
        <v>132845.5</v>
      </c>
      <c r="M73" s="22" t="s">
        <v>217</v>
      </c>
      <c r="N73" s="6">
        <v>23588.5</v>
      </c>
      <c r="O73" s="6">
        <v>55136</v>
      </c>
      <c r="P73" s="6"/>
      <c r="Q73" s="6">
        <v>32368</v>
      </c>
      <c r="R73" s="6"/>
      <c r="S73" s="6">
        <v>21753</v>
      </c>
      <c r="T73" s="6">
        <f t="shared" si="9"/>
        <v>132845.5</v>
      </c>
    </row>
    <row r="74" spans="1:20">
      <c r="A74" s="22" t="s">
        <v>295</v>
      </c>
      <c r="B74" s="6"/>
      <c r="C74" s="6"/>
      <c r="D74" s="6"/>
      <c r="E74" s="6"/>
      <c r="F74" s="6">
        <v>154</v>
      </c>
      <c r="G74" s="6"/>
      <c r="H74" s="6">
        <v>154</v>
      </c>
      <c r="M74" s="22" t="s">
        <v>295</v>
      </c>
      <c r="N74" s="6"/>
      <c r="O74" s="6"/>
      <c r="P74" s="6"/>
      <c r="Q74" s="6"/>
      <c r="R74" s="6">
        <v>154</v>
      </c>
      <c r="S74" s="6"/>
      <c r="T74" s="6">
        <f t="shared" si="9"/>
        <v>154</v>
      </c>
    </row>
    <row r="75" spans="1:20">
      <c r="A75" s="5" t="s">
        <v>484</v>
      </c>
      <c r="B75" s="6">
        <v>18831.830000000002</v>
      </c>
      <c r="C75" s="6">
        <v>32511</v>
      </c>
      <c r="D75" s="6">
        <v>39654.69</v>
      </c>
      <c r="E75" s="6">
        <v>43592.75</v>
      </c>
      <c r="F75" s="6">
        <v>33925</v>
      </c>
      <c r="G75" s="6">
        <v>42396.49</v>
      </c>
      <c r="H75" s="6">
        <v>210911.76</v>
      </c>
      <c r="M75" s="23" t="s">
        <v>484</v>
      </c>
      <c r="N75" s="47">
        <v>18831.830000000002</v>
      </c>
      <c r="O75" s="47">
        <v>32511</v>
      </c>
      <c r="P75" s="47">
        <v>39654.69</v>
      </c>
      <c r="Q75" s="47">
        <v>43592.75</v>
      </c>
      <c r="R75" s="47">
        <v>33925</v>
      </c>
      <c r="S75" s="47">
        <v>42396.49</v>
      </c>
      <c r="T75" s="47">
        <f t="shared" si="9"/>
        <v>210911.76</v>
      </c>
    </row>
    <row r="76" spans="1:20">
      <c r="A76" s="22" t="s">
        <v>15</v>
      </c>
      <c r="B76" s="6">
        <v>18831.830000000002</v>
      </c>
      <c r="C76" s="6">
        <v>18516</v>
      </c>
      <c r="D76" s="6">
        <v>17188.64</v>
      </c>
      <c r="E76" s="6">
        <v>18246.230000000003</v>
      </c>
      <c r="F76" s="6">
        <v>8841</v>
      </c>
      <c r="G76" s="6">
        <v>17808.099999999999</v>
      </c>
      <c r="H76" s="6">
        <v>99431.800000000017</v>
      </c>
      <c r="M76" s="22" t="s">
        <v>15</v>
      </c>
      <c r="N76" s="6">
        <v>18831.830000000002</v>
      </c>
      <c r="O76" s="6">
        <v>18516</v>
      </c>
      <c r="P76" s="6">
        <v>17188.64</v>
      </c>
      <c r="Q76" s="6">
        <v>18246.230000000003</v>
      </c>
      <c r="R76" s="6">
        <v>8841</v>
      </c>
      <c r="S76" s="6">
        <v>17808.099999999999</v>
      </c>
      <c r="T76" s="6">
        <f t="shared" si="9"/>
        <v>99431.800000000017</v>
      </c>
    </row>
    <row r="77" spans="1:20">
      <c r="A77" s="22" t="s">
        <v>264</v>
      </c>
      <c r="B77" s="6"/>
      <c r="C77" s="6">
        <v>13995</v>
      </c>
      <c r="D77" s="6">
        <v>10426.700000000001</v>
      </c>
      <c r="E77" s="6">
        <v>10963.83</v>
      </c>
      <c r="F77" s="6">
        <v>11895</v>
      </c>
      <c r="G77" s="6">
        <v>11137</v>
      </c>
      <c r="H77" s="6">
        <v>58417.53</v>
      </c>
      <c r="M77" s="22" t="s">
        <v>264</v>
      </c>
      <c r="N77" s="6"/>
      <c r="O77" s="6">
        <v>13995</v>
      </c>
      <c r="P77" s="6">
        <v>10426.700000000001</v>
      </c>
      <c r="Q77" s="6">
        <v>10963.83</v>
      </c>
      <c r="R77" s="6">
        <v>11895</v>
      </c>
      <c r="S77" s="6">
        <v>11137</v>
      </c>
      <c r="T77" s="6">
        <f t="shared" si="9"/>
        <v>58417.53</v>
      </c>
    </row>
    <row r="78" spans="1:20">
      <c r="A78" s="22" t="s">
        <v>314</v>
      </c>
      <c r="B78" s="6"/>
      <c r="C78" s="6"/>
      <c r="D78" s="6">
        <v>12039.349999999999</v>
      </c>
      <c r="E78" s="6">
        <v>14382.689999999999</v>
      </c>
      <c r="F78" s="6"/>
      <c r="G78" s="6">
        <v>8558.83</v>
      </c>
      <c r="H78" s="6">
        <v>34980.869999999995</v>
      </c>
      <c r="M78" s="22" t="s">
        <v>314</v>
      </c>
      <c r="N78" s="6"/>
      <c r="O78" s="6"/>
      <c r="P78" s="6">
        <v>12039.349999999999</v>
      </c>
      <c r="Q78" s="6">
        <v>14382.689999999999</v>
      </c>
      <c r="R78" s="6"/>
      <c r="S78" s="6">
        <v>8558.83</v>
      </c>
      <c r="T78" s="6">
        <f t="shared" si="9"/>
        <v>34980.869999999995</v>
      </c>
    </row>
    <row r="79" spans="1:20">
      <c r="A79" s="22" t="s">
        <v>370</v>
      </c>
      <c r="B79" s="6"/>
      <c r="C79" s="6"/>
      <c r="D79" s="6"/>
      <c r="E79" s="6"/>
      <c r="F79" s="6">
        <v>13189</v>
      </c>
      <c r="G79" s="6">
        <v>4892.5600000000004</v>
      </c>
      <c r="H79" s="6">
        <v>18081.560000000001</v>
      </c>
      <c r="M79" s="22" t="s">
        <v>370</v>
      </c>
      <c r="N79" s="6"/>
      <c r="O79" s="6"/>
      <c r="P79" s="6"/>
      <c r="Q79" s="6"/>
      <c r="R79" s="6">
        <v>13189</v>
      </c>
      <c r="S79" s="6">
        <v>4892.5600000000004</v>
      </c>
      <c r="T79" s="6">
        <f t="shared" si="9"/>
        <v>18081.560000000001</v>
      </c>
    </row>
    <row r="80" spans="1:20">
      <c r="A80" s="5" t="s">
        <v>479</v>
      </c>
      <c r="B80" s="6">
        <v>12950</v>
      </c>
      <c r="C80" s="6">
        <v>6040</v>
      </c>
      <c r="D80" s="6">
        <v>4735</v>
      </c>
      <c r="E80" s="6">
        <v>28130.5</v>
      </c>
      <c r="F80" s="6">
        <v>59340</v>
      </c>
      <c r="G80" s="6">
        <v>98147.66</v>
      </c>
      <c r="H80" s="6">
        <v>209343.16</v>
      </c>
      <c r="M80" s="23" t="s">
        <v>479</v>
      </c>
      <c r="N80" s="47">
        <v>12950</v>
      </c>
      <c r="O80" s="47">
        <v>6040</v>
      </c>
      <c r="P80" s="47">
        <v>4735</v>
      </c>
      <c r="Q80" s="47">
        <v>28130.5</v>
      </c>
      <c r="R80" s="47">
        <v>59340</v>
      </c>
      <c r="S80" s="47">
        <v>98147.66</v>
      </c>
      <c r="T80" s="47">
        <f t="shared" si="9"/>
        <v>209343.16</v>
      </c>
    </row>
    <row r="81" spans="1:20">
      <c r="A81" s="22" t="s">
        <v>15</v>
      </c>
      <c r="B81" s="6">
        <v>8920</v>
      </c>
      <c r="C81" s="6">
        <v>2890</v>
      </c>
      <c r="D81" s="6">
        <v>3060</v>
      </c>
      <c r="E81" s="6">
        <v>14883</v>
      </c>
      <c r="F81" s="6">
        <v>32426</v>
      </c>
      <c r="G81" s="6">
        <v>59701.599999999999</v>
      </c>
      <c r="H81" s="6">
        <v>121880.6</v>
      </c>
      <c r="M81" s="22" t="s">
        <v>15</v>
      </c>
      <c r="N81" s="6">
        <v>8920</v>
      </c>
      <c r="O81" s="6">
        <v>2890</v>
      </c>
      <c r="P81" s="6">
        <v>3060</v>
      </c>
      <c r="Q81" s="6">
        <v>14883</v>
      </c>
      <c r="R81" s="6">
        <v>32426</v>
      </c>
      <c r="S81" s="6">
        <v>59701.599999999999</v>
      </c>
      <c r="T81" s="6">
        <f t="shared" si="9"/>
        <v>121880.6</v>
      </c>
    </row>
    <row r="82" spans="1:20">
      <c r="A82" s="22" t="s">
        <v>92</v>
      </c>
      <c r="B82" s="6">
        <v>3000</v>
      </c>
      <c r="C82" s="6">
        <v>2800</v>
      </c>
      <c r="D82" s="6">
        <v>600</v>
      </c>
      <c r="E82" s="6">
        <v>10547.5</v>
      </c>
      <c r="F82" s="6">
        <v>21344</v>
      </c>
      <c r="G82" s="6">
        <v>30256.059999999998</v>
      </c>
      <c r="H82" s="6">
        <v>68547.56</v>
      </c>
      <c r="M82" s="22" t="s">
        <v>92</v>
      </c>
      <c r="N82" s="6">
        <v>3000</v>
      </c>
      <c r="O82" s="6">
        <v>2800</v>
      </c>
      <c r="P82" s="6">
        <v>600</v>
      </c>
      <c r="Q82" s="6">
        <v>10547.5</v>
      </c>
      <c r="R82" s="6">
        <v>21344</v>
      </c>
      <c r="S82" s="6">
        <v>30256.059999999998</v>
      </c>
      <c r="T82" s="6">
        <f t="shared" si="9"/>
        <v>68547.56</v>
      </c>
    </row>
    <row r="83" spans="1:20">
      <c r="A83" s="22" t="s">
        <v>157</v>
      </c>
      <c r="B83" s="6">
        <v>1030</v>
      </c>
      <c r="C83" s="6">
        <v>350</v>
      </c>
      <c r="D83" s="6">
        <v>1075</v>
      </c>
      <c r="E83" s="6">
        <v>2700</v>
      </c>
      <c r="F83" s="6">
        <v>5570</v>
      </c>
      <c r="G83" s="6">
        <v>5400</v>
      </c>
      <c r="H83" s="6">
        <v>16125</v>
      </c>
      <c r="M83" s="22" t="s">
        <v>157</v>
      </c>
      <c r="N83" s="6">
        <v>1030</v>
      </c>
      <c r="O83" s="6">
        <v>350</v>
      </c>
      <c r="P83" s="6">
        <v>1075</v>
      </c>
      <c r="Q83" s="6">
        <v>2700</v>
      </c>
      <c r="R83" s="6">
        <v>5570</v>
      </c>
      <c r="S83" s="6">
        <v>5400</v>
      </c>
      <c r="T83" s="6">
        <f t="shared" si="9"/>
        <v>16125</v>
      </c>
    </row>
    <row r="84" spans="1:20">
      <c r="A84" s="22" t="s">
        <v>264</v>
      </c>
      <c r="B84" s="6"/>
      <c r="C84" s="6"/>
      <c r="D84" s="6"/>
      <c r="E84" s="6"/>
      <c r="F84" s="6"/>
      <c r="G84" s="6">
        <v>2790</v>
      </c>
      <c r="H84" s="6">
        <v>2790</v>
      </c>
      <c r="M84" s="22" t="s">
        <v>264</v>
      </c>
      <c r="N84" s="6"/>
      <c r="O84" s="6"/>
      <c r="P84" s="6"/>
      <c r="Q84" s="6"/>
      <c r="R84" s="6"/>
      <c r="S84" s="6">
        <v>2790</v>
      </c>
      <c r="T84" s="6">
        <f t="shared" si="9"/>
        <v>2790</v>
      </c>
    </row>
    <row r="85" spans="1:20">
      <c r="A85" s="5" t="s">
        <v>485</v>
      </c>
      <c r="B85" s="6">
        <v>11912</v>
      </c>
      <c r="C85" s="6">
        <v>9946</v>
      </c>
      <c r="D85" s="6">
        <v>8387</v>
      </c>
      <c r="E85" s="6">
        <v>16741</v>
      </c>
      <c r="F85" s="6">
        <v>27617</v>
      </c>
      <c r="G85" s="6">
        <v>43489</v>
      </c>
      <c r="H85" s="6">
        <v>118092</v>
      </c>
      <c r="M85" s="23" t="s">
        <v>485</v>
      </c>
      <c r="N85" s="47">
        <v>11912</v>
      </c>
      <c r="O85" s="47">
        <v>9946</v>
      </c>
      <c r="P85" s="47">
        <v>8387</v>
      </c>
      <c r="Q85" s="47">
        <v>16741</v>
      </c>
      <c r="R85" s="47">
        <v>27617</v>
      </c>
      <c r="S85" s="47">
        <v>43489</v>
      </c>
      <c r="T85" s="47">
        <f t="shared" si="9"/>
        <v>118092</v>
      </c>
    </row>
    <row r="86" spans="1:20">
      <c r="A86" s="22" t="s">
        <v>15</v>
      </c>
      <c r="B86" s="6">
        <v>9017</v>
      </c>
      <c r="C86" s="6">
        <v>8113</v>
      </c>
      <c r="D86" s="6">
        <v>6147</v>
      </c>
      <c r="E86" s="6">
        <v>15928</v>
      </c>
      <c r="F86" s="6">
        <v>22962</v>
      </c>
      <c r="G86" s="6">
        <v>34090</v>
      </c>
      <c r="H86" s="6">
        <v>96257</v>
      </c>
      <c r="M86" s="22" t="s">
        <v>15</v>
      </c>
      <c r="N86" s="6">
        <v>9017</v>
      </c>
      <c r="O86" s="6">
        <v>8113</v>
      </c>
      <c r="P86" s="6">
        <v>6147</v>
      </c>
      <c r="Q86" s="6">
        <v>15928</v>
      </c>
      <c r="R86" s="6">
        <v>22962</v>
      </c>
      <c r="S86" s="6">
        <v>34090</v>
      </c>
      <c r="T86" s="6">
        <f t="shared" si="9"/>
        <v>96257</v>
      </c>
    </row>
    <row r="87" spans="1:20">
      <c r="A87" s="22" t="s">
        <v>92</v>
      </c>
      <c r="B87" s="6">
        <v>2895</v>
      </c>
      <c r="C87" s="6">
        <v>1833</v>
      </c>
      <c r="D87" s="6">
        <v>2240</v>
      </c>
      <c r="E87" s="6">
        <v>813</v>
      </c>
      <c r="F87" s="6">
        <v>4520</v>
      </c>
      <c r="G87" s="6">
        <v>4078</v>
      </c>
      <c r="H87" s="6">
        <v>16379</v>
      </c>
      <c r="M87" s="22" t="s">
        <v>92</v>
      </c>
      <c r="N87" s="6">
        <v>2895</v>
      </c>
      <c r="O87" s="6">
        <v>1833</v>
      </c>
      <c r="P87" s="6">
        <v>2240</v>
      </c>
      <c r="Q87" s="6">
        <v>813</v>
      </c>
      <c r="R87" s="6">
        <v>4520</v>
      </c>
      <c r="S87" s="6">
        <v>4078</v>
      </c>
      <c r="T87" s="6">
        <f t="shared" si="9"/>
        <v>16379</v>
      </c>
    </row>
    <row r="88" spans="1:20">
      <c r="A88" s="22" t="s">
        <v>410</v>
      </c>
      <c r="B88" s="6"/>
      <c r="C88" s="6"/>
      <c r="D88" s="6"/>
      <c r="E88" s="6"/>
      <c r="F88" s="6"/>
      <c r="G88" s="6">
        <v>5194</v>
      </c>
      <c r="H88" s="6">
        <v>5194</v>
      </c>
      <c r="M88" s="22" t="s">
        <v>410</v>
      </c>
      <c r="N88" s="6"/>
      <c r="O88" s="6"/>
      <c r="P88" s="6"/>
      <c r="Q88" s="6"/>
      <c r="R88" s="6"/>
      <c r="S88" s="6">
        <v>5194</v>
      </c>
      <c r="T88" s="6">
        <f t="shared" si="9"/>
        <v>5194</v>
      </c>
    </row>
    <row r="89" spans="1:20">
      <c r="A89" s="22" t="s">
        <v>394</v>
      </c>
      <c r="B89" s="6"/>
      <c r="C89" s="6"/>
      <c r="D89" s="6"/>
      <c r="E89" s="6"/>
      <c r="F89" s="6">
        <v>135</v>
      </c>
      <c r="G89" s="6">
        <v>127</v>
      </c>
      <c r="H89" s="6">
        <v>262</v>
      </c>
      <c r="M89" s="22" t="s">
        <v>394</v>
      </c>
      <c r="N89" s="6"/>
      <c r="O89" s="6"/>
      <c r="P89" s="6"/>
      <c r="Q89" s="6"/>
      <c r="R89" s="6">
        <v>135</v>
      </c>
      <c r="S89" s="6">
        <v>127</v>
      </c>
      <c r="T89" s="6">
        <f t="shared" si="9"/>
        <v>262</v>
      </c>
    </row>
    <row r="90" spans="1:20">
      <c r="A90" s="5" t="s">
        <v>476</v>
      </c>
      <c r="B90" s="6">
        <v>1692</v>
      </c>
      <c r="C90" s="6">
        <v>2070</v>
      </c>
      <c r="D90" s="6">
        <v>452</v>
      </c>
      <c r="E90" s="6">
        <v>4544</v>
      </c>
      <c r="F90" s="6">
        <v>17562</v>
      </c>
      <c r="G90" s="6">
        <v>18780</v>
      </c>
      <c r="H90" s="6">
        <v>45100</v>
      </c>
      <c r="M90" s="23" t="s">
        <v>476</v>
      </c>
      <c r="N90" s="47">
        <v>1692</v>
      </c>
      <c r="O90" s="47">
        <v>2070</v>
      </c>
      <c r="P90" s="47">
        <v>452</v>
      </c>
      <c r="Q90" s="47">
        <v>4544</v>
      </c>
      <c r="R90" s="47">
        <v>17562</v>
      </c>
      <c r="S90" s="47">
        <v>18780</v>
      </c>
      <c r="T90" s="47">
        <f t="shared" si="9"/>
        <v>45100</v>
      </c>
    </row>
    <row r="91" spans="1:20">
      <c r="A91" s="22" t="s">
        <v>15</v>
      </c>
      <c r="B91" s="6"/>
      <c r="C91" s="6">
        <v>738</v>
      </c>
      <c r="D91" s="6"/>
      <c r="E91" s="6">
        <v>120</v>
      </c>
      <c r="F91" s="6">
        <v>10110</v>
      </c>
      <c r="G91" s="6">
        <v>12100</v>
      </c>
      <c r="H91" s="6">
        <v>23068</v>
      </c>
      <c r="M91" s="22" t="s">
        <v>15</v>
      </c>
      <c r="N91" s="6"/>
      <c r="O91" s="6">
        <v>738</v>
      </c>
      <c r="P91" s="6"/>
      <c r="Q91" s="6">
        <v>120</v>
      </c>
      <c r="R91" s="6">
        <v>10110</v>
      </c>
      <c r="S91" s="6">
        <v>12100</v>
      </c>
      <c r="T91" s="6">
        <f t="shared" si="9"/>
        <v>23068</v>
      </c>
    </row>
    <row r="92" spans="1:20">
      <c r="A92" s="22" t="s">
        <v>92</v>
      </c>
      <c r="B92" s="6">
        <v>1692</v>
      </c>
      <c r="C92" s="6">
        <v>1332</v>
      </c>
      <c r="D92" s="6">
        <v>452</v>
      </c>
      <c r="E92" s="6">
        <v>4424</v>
      </c>
      <c r="F92" s="6">
        <v>7452</v>
      </c>
      <c r="G92" s="6">
        <v>6680</v>
      </c>
      <c r="H92" s="6">
        <v>22032</v>
      </c>
      <c r="M92" s="22" t="s">
        <v>92</v>
      </c>
      <c r="N92" s="6">
        <v>1692</v>
      </c>
      <c r="O92" s="6">
        <v>1332</v>
      </c>
      <c r="P92" s="6">
        <v>452</v>
      </c>
      <c r="Q92" s="6">
        <v>4424</v>
      </c>
      <c r="R92" s="6">
        <v>7452</v>
      </c>
      <c r="S92" s="6">
        <v>6680</v>
      </c>
      <c r="T92" s="6">
        <f t="shared" si="9"/>
        <v>22032</v>
      </c>
    </row>
    <row r="93" spans="1:20">
      <c r="A93" s="5" t="s">
        <v>489</v>
      </c>
      <c r="B93" s="6">
        <v>6344.65</v>
      </c>
      <c r="C93" s="6">
        <v>6425</v>
      </c>
      <c r="D93" s="6">
        <v>2609.31</v>
      </c>
      <c r="E93" s="6">
        <v>4776.9400000000005</v>
      </c>
      <c r="F93" s="6">
        <v>8350</v>
      </c>
      <c r="G93" s="6">
        <v>7045.5499999999993</v>
      </c>
      <c r="H93" s="6">
        <v>35551.449999999997</v>
      </c>
      <c r="M93" s="23" t="s">
        <v>489</v>
      </c>
      <c r="N93" s="47">
        <v>6344.65</v>
      </c>
      <c r="O93" s="47">
        <v>6425</v>
      </c>
      <c r="P93" s="47">
        <v>2609.31</v>
      </c>
      <c r="Q93" s="47">
        <v>4776.9400000000005</v>
      </c>
      <c r="R93" s="47">
        <v>8350</v>
      </c>
      <c r="S93" s="47">
        <v>7045.5499999999993</v>
      </c>
      <c r="T93" s="47">
        <f t="shared" si="9"/>
        <v>35551.449999999997</v>
      </c>
    </row>
    <row r="94" spans="1:20">
      <c r="A94" s="22" t="s">
        <v>225</v>
      </c>
      <c r="B94" s="6">
        <v>4305.74</v>
      </c>
      <c r="C94" s="6">
        <v>3466</v>
      </c>
      <c r="D94" s="6">
        <v>508</v>
      </c>
      <c r="E94" s="6">
        <v>3401.7400000000002</v>
      </c>
      <c r="F94" s="6">
        <v>3523</v>
      </c>
      <c r="G94" s="6">
        <v>1709.07</v>
      </c>
      <c r="H94" s="6">
        <v>16913.55</v>
      </c>
      <c r="M94" s="22" t="s">
        <v>225</v>
      </c>
      <c r="N94" s="6">
        <v>4305.74</v>
      </c>
      <c r="O94" s="6">
        <v>3466</v>
      </c>
      <c r="P94" s="6">
        <v>508</v>
      </c>
      <c r="Q94" s="6">
        <v>3401.7400000000002</v>
      </c>
      <c r="R94" s="6">
        <v>3523</v>
      </c>
      <c r="S94" s="6">
        <v>1709.07</v>
      </c>
      <c r="T94" s="6">
        <f t="shared" si="9"/>
        <v>16913.55</v>
      </c>
    </row>
    <row r="95" spans="1:20">
      <c r="A95" s="22" t="s">
        <v>211</v>
      </c>
      <c r="B95" s="6">
        <v>1619.1</v>
      </c>
      <c r="C95" s="6">
        <v>1600</v>
      </c>
      <c r="D95" s="6">
        <v>1150.4000000000001</v>
      </c>
      <c r="E95" s="6">
        <v>1230.2</v>
      </c>
      <c r="F95" s="6">
        <v>1044</v>
      </c>
      <c r="G95" s="6">
        <v>1536.62</v>
      </c>
      <c r="H95" s="6">
        <v>8180.32</v>
      </c>
      <c r="M95" s="22" t="s">
        <v>211</v>
      </c>
      <c r="N95" s="6">
        <v>1619.1</v>
      </c>
      <c r="O95" s="6">
        <v>1600</v>
      </c>
      <c r="P95" s="6">
        <v>1150.4000000000001</v>
      </c>
      <c r="Q95" s="6">
        <v>1230.2</v>
      </c>
      <c r="R95" s="6">
        <v>1044</v>
      </c>
      <c r="S95" s="6">
        <v>1536.62</v>
      </c>
      <c r="T95" s="6">
        <f t="shared" si="9"/>
        <v>8180.32</v>
      </c>
    </row>
    <row r="96" spans="1:20">
      <c r="A96" s="22" t="s">
        <v>295</v>
      </c>
      <c r="B96" s="6"/>
      <c r="C96" s="6">
        <v>1359</v>
      </c>
      <c r="D96" s="6">
        <v>950.91</v>
      </c>
      <c r="E96" s="6"/>
      <c r="F96" s="6">
        <v>2243</v>
      </c>
      <c r="G96" s="6">
        <v>2394</v>
      </c>
      <c r="H96" s="6">
        <v>6946.91</v>
      </c>
      <c r="M96" s="22" t="s">
        <v>295</v>
      </c>
      <c r="N96" s="6"/>
      <c r="O96" s="6">
        <v>1359</v>
      </c>
      <c r="P96" s="6">
        <v>950.91</v>
      </c>
      <c r="Q96" s="6"/>
      <c r="R96" s="6">
        <v>2243</v>
      </c>
      <c r="S96" s="6">
        <v>2394</v>
      </c>
      <c r="T96" s="6">
        <f t="shared" si="9"/>
        <v>6946.91</v>
      </c>
    </row>
    <row r="97" spans="1:20">
      <c r="A97" s="22" t="s">
        <v>92</v>
      </c>
      <c r="B97" s="6">
        <v>419.81</v>
      </c>
      <c r="C97" s="6"/>
      <c r="D97" s="6"/>
      <c r="E97" s="6">
        <v>145</v>
      </c>
      <c r="F97" s="6">
        <v>1540</v>
      </c>
      <c r="G97" s="6">
        <v>1405.8600000000001</v>
      </c>
      <c r="H97" s="6">
        <v>3510.67</v>
      </c>
      <c r="M97" s="22" t="s">
        <v>92</v>
      </c>
      <c r="N97" s="6">
        <v>419.81</v>
      </c>
      <c r="O97" s="6"/>
      <c r="P97" s="6"/>
      <c r="Q97" s="6">
        <v>145</v>
      </c>
      <c r="R97" s="6">
        <v>1540</v>
      </c>
      <c r="S97" s="6">
        <v>1405.8600000000001</v>
      </c>
      <c r="T97" s="6">
        <f t="shared" si="9"/>
        <v>3510.67</v>
      </c>
    </row>
    <row r="98" spans="1:20">
      <c r="A98" s="5" t="s">
        <v>488</v>
      </c>
      <c r="B98" s="6">
        <v>3501.5</v>
      </c>
      <c r="C98" s="6">
        <v>2955.5</v>
      </c>
      <c r="D98" s="6">
        <v>1873</v>
      </c>
      <c r="E98" s="6">
        <v>2853.04</v>
      </c>
      <c r="F98" s="6">
        <v>8051.5</v>
      </c>
      <c r="G98" s="6">
        <v>6132</v>
      </c>
      <c r="H98" s="6">
        <v>25366.54</v>
      </c>
      <c r="M98" s="23" t="s">
        <v>488</v>
      </c>
      <c r="N98" s="47">
        <v>3501.5</v>
      </c>
      <c r="O98" s="47">
        <v>2955.5</v>
      </c>
      <c r="P98" s="47">
        <v>1873</v>
      </c>
      <c r="Q98" s="47">
        <v>2853.04</v>
      </c>
      <c r="R98" s="47">
        <v>8051.5</v>
      </c>
      <c r="S98" s="47">
        <v>6132</v>
      </c>
      <c r="T98" s="47">
        <f t="shared" si="9"/>
        <v>25366.54</v>
      </c>
    </row>
    <row r="99" spans="1:20">
      <c r="A99" s="22" t="s">
        <v>92</v>
      </c>
      <c r="B99" s="6">
        <v>3276.5</v>
      </c>
      <c r="C99" s="6">
        <v>2955.5</v>
      </c>
      <c r="D99" s="6">
        <v>1873</v>
      </c>
      <c r="E99" s="6">
        <v>2853.04</v>
      </c>
      <c r="F99" s="6">
        <v>8051.5</v>
      </c>
      <c r="G99" s="6">
        <v>6132</v>
      </c>
      <c r="H99" s="6">
        <v>25141.54</v>
      </c>
      <c r="M99" s="22" t="s">
        <v>92</v>
      </c>
      <c r="N99" s="6">
        <v>3276.5</v>
      </c>
      <c r="O99" s="6">
        <v>2955.5</v>
      </c>
      <c r="P99" s="6">
        <v>1873</v>
      </c>
      <c r="Q99" s="6">
        <v>2853.04</v>
      </c>
      <c r="R99" s="6">
        <v>8051.5</v>
      </c>
      <c r="S99" s="6">
        <v>6132</v>
      </c>
      <c r="T99" s="6">
        <f t="shared" si="9"/>
        <v>25141.54</v>
      </c>
    </row>
    <row r="100" spans="1:20">
      <c r="A100" s="22" t="s">
        <v>15</v>
      </c>
      <c r="B100" s="6">
        <v>225</v>
      </c>
      <c r="C100" s="6"/>
      <c r="D100" s="6"/>
      <c r="E100" s="6"/>
      <c r="F100" s="6"/>
      <c r="G100" s="6"/>
      <c r="H100" s="6">
        <v>225</v>
      </c>
      <c r="M100" s="22" t="s">
        <v>15</v>
      </c>
      <c r="N100" s="6">
        <v>225</v>
      </c>
      <c r="O100" s="6"/>
      <c r="P100" s="6"/>
      <c r="Q100" s="6"/>
      <c r="R100" s="6"/>
      <c r="S100" s="6"/>
      <c r="T100" s="6">
        <f t="shared" si="9"/>
        <v>225</v>
      </c>
    </row>
    <row r="101" spans="1:20">
      <c r="A101" s="5" t="s">
        <v>483</v>
      </c>
      <c r="B101" s="6">
        <v>1386.57</v>
      </c>
      <c r="C101" s="6">
        <v>1752</v>
      </c>
      <c r="D101" s="6">
        <v>2279.6799999999998</v>
      </c>
      <c r="E101" s="6">
        <v>1999.45</v>
      </c>
      <c r="F101" s="6">
        <v>2867</v>
      </c>
      <c r="G101" s="6">
        <v>2417</v>
      </c>
      <c r="H101" s="6">
        <v>12701.7</v>
      </c>
      <c r="M101" s="23" t="s">
        <v>483</v>
      </c>
      <c r="N101" s="47">
        <v>1386.57</v>
      </c>
      <c r="O101" s="47">
        <v>1752</v>
      </c>
      <c r="P101" s="47">
        <v>2279.6799999999998</v>
      </c>
      <c r="Q101" s="47">
        <v>1999.45</v>
      </c>
      <c r="R101" s="47">
        <v>2867</v>
      </c>
      <c r="S101" s="47">
        <v>2417</v>
      </c>
      <c r="T101" s="47">
        <f t="shared" si="9"/>
        <v>12701.7</v>
      </c>
    </row>
    <row r="102" spans="1:20">
      <c r="A102" s="22" t="s">
        <v>15</v>
      </c>
      <c r="B102" s="6">
        <v>1386.57</v>
      </c>
      <c r="C102" s="6">
        <v>1752</v>
      </c>
      <c r="D102" s="6">
        <v>2279.6799999999998</v>
      </c>
      <c r="E102" s="6">
        <v>1999.45</v>
      </c>
      <c r="F102" s="6">
        <v>2867</v>
      </c>
      <c r="G102" s="6">
        <v>2417</v>
      </c>
      <c r="H102" s="6">
        <v>12701.7</v>
      </c>
      <c r="M102" s="22" t="s">
        <v>15</v>
      </c>
      <c r="N102" s="6">
        <v>1386.57</v>
      </c>
      <c r="O102" s="6">
        <v>1752</v>
      </c>
      <c r="P102" s="6">
        <v>2279.6799999999998</v>
      </c>
      <c r="Q102" s="6">
        <v>1999.45</v>
      </c>
      <c r="R102" s="6">
        <v>2867</v>
      </c>
      <c r="S102" s="6">
        <v>2417</v>
      </c>
      <c r="T102" s="6">
        <f t="shared" si="9"/>
        <v>12701.7</v>
      </c>
    </row>
    <row r="103" spans="1:20">
      <c r="A103" s="5" t="s">
        <v>481</v>
      </c>
      <c r="B103" s="6">
        <v>1905</v>
      </c>
      <c r="C103" s="6">
        <v>2131</v>
      </c>
      <c r="D103" s="6">
        <v>1638</v>
      </c>
      <c r="E103" s="6">
        <v>1076</v>
      </c>
      <c r="F103" s="6">
        <v>1185</v>
      </c>
      <c r="G103" s="6">
        <v>1742</v>
      </c>
      <c r="H103" s="6">
        <v>9677</v>
      </c>
      <c r="M103" s="23" t="s">
        <v>481</v>
      </c>
      <c r="N103" s="47">
        <v>1905</v>
      </c>
      <c r="O103" s="47">
        <v>2131</v>
      </c>
      <c r="P103" s="47">
        <v>1638</v>
      </c>
      <c r="Q103" s="47">
        <v>1076</v>
      </c>
      <c r="R103" s="47">
        <v>1185</v>
      </c>
      <c r="S103" s="47">
        <v>1742</v>
      </c>
      <c r="T103" s="47">
        <f t="shared" si="9"/>
        <v>9677</v>
      </c>
    </row>
    <row r="104" spans="1:20">
      <c r="A104" s="22" t="s">
        <v>15</v>
      </c>
      <c r="B104" s="6">
        <v>1905</v>
      </c>
      <c r="C104" s="6">
        <v>2131</v>
      </c>
      <c r="D104" s="6">
        <v>1638</v>
      </c>
      <c r="E104" s="6">
        <v>1076</v>
      </c>
      <c r="F104" s="6">
        <v>1185</v>
      </c>
      <c r="G104" s="6">
        <v>1742</v>
      </c>
      <c r="H104" s="6">
        <v>9677</v>
      </c>
      <c r="M104" s="22" t="s">
        <v>15</v>
      </c>
      <c r="N104" s="6">
        <v>1905</v>
      </c>
      <c r="O104" s="6">
        <v>2131</v>
      </c>
      <c r="P104" s="6">
        <v>1638</v>
      </c>
      <c r="Q104" s="6">
        <v>1076</v>
      </c>
      <c r="R104" s="6">
        <v>1185</v>
      </c>
      <c r="S104" s="6">
        <v>1742</v>
      </c>
      <c r="T104" s="6">
        <f t="shared" si="9"/>
        <v>9677</v>
      </c>
    </row>
    <row r="105" spans="1:20">
      <c r="A105" s="5" t="s">
        <v>475</v>
      </c>
      <c r="B105" s="6">
        <v>2846.33</v>
      </c>
      <c r="C105" s="6">
        <v>2115</v>
      </c>
      <c r="D105" s="6"/>
      <c r="E105" s="6">
        <v>1946.83</v>
      </c>
      <c r="F105" s="6"/>
      <c r="G105" s="6"/>
      <c r="H105" s="6">
        <v>6908.16</v>
      </c>
      <c r="M105" s="23" t="s">
        <v>475</v>
      </c>
      <c r="N105" s="47">
        <v>2846.33</v>
      </c>
      <c r="O105" s="47">
        <v>2115</v>
      </c>
      <c r="P105" s="47"/>
      <c r="Q105" s="47">
        <v>1946.83</v>
      </c>
      <c r="R105" s="47"/>
      <c r="S105" s="47"/>
      <c r="T105" s="47">
        <f t="shared" si="9"/>
        <v>6908.16</v>
      </c>
    </row>
    <row r="106" spans="1:20">
      <c r="A106" s="22" t="s">
        <v>211</v>
      </c>
      <c r="B106" s="6">
        <v>2846.33</v>
      </c>
      <c r="C106" s="6">
        <v>2115</v>
      </c>
      <c r="D106" s="6"/>
      <c r="E106" s="6">
        <v>1946.83</v>
      </c>
      <c r="F106" s="6"/>
      <c r="G106" s="6"/>
      <c r="H106" s="6">
        <v>6908.16</v>
      </c>
      <c r="M106" s="22" t="s">
        <v>211</v>
      </c>
      <c r="N106" s="6">
        <v>2846.33</v>
      </c>
      <c r="O106" s="6">
        <v>2115</v>
      </c>
      <c r="P106" s="6"/>
      <c r="Q106" s="6">
        <v>1946.83</v>
      </c>
      <c r="R106" s="6"/>
      <c r="S106" s="6"/>
      <c r="T106" s="6">
        <f t="shared" si="9"/>
        <v>6908.16</v>
      </c>
    </row>
    <row r="107" spans="1:20">
      <c r="A107" s="5" t="s">
        <v>490</v>
      </c>
      <c r="B107" s="6"/>
      <c r="C107" s="6"/>
      <c r="D107" s="6"/>
      <c r="E107" s="6"/>
      <c r="F107" s="6">
        <v>2183</v>
      </c>
      <c r="G107" s="6">
        <v>3263</v>
      </c>
      <c r="H107" s="6">
        <v>5446</v>
      </c>
      <c r="M107" s="23" t="s">
        <v>490</v>
      </c>
      <c r="N107" s="47"/>
      <c r="O107" s="47"/>
      <c r="P107" s="47"/>
      <c r="Q107" s="47"/>
      <c r="R107" s="47">
        <v>2183</v>
      </c>
      <c r="S107" s="47">
        <v>3263</v>
      </c>
      <c r="T107" s="47">
        <f t="shared" si="9"/>
        <v>5446</v>
      </c>
    </row>
    <row r="108" spans="1:20">
      <c r="A108" s="22" t="s">
        <v>15</v>
      </c>
      <c r="B108" s="6"/>
      <c r="C108" s="6"/>
      <c r="D108" s="6"/>
      <c r="E108" s="6"/>
      <c r="F108" s="6">
        <v>2183</v>
      </c>
      <c r="G108" s="6">
        <v>3263</v>
      </c>
      <c r="H108" s="6">
        <v>5446</v>
      </c>
      <c r="M108" s="22" t="s">
        <v>15</v>
      </c>
      <c r="N108" s="6"/>
      <c r="O108" s="6"/>
      <c r="P108" s="6"/>
      <c r="Q108" s="6"/>
      <c r="R108" s="6">
        <v>2183</v>
      </c>
      <c r="S108" s="6">
        <v>3263</v>
      </c>
      <c r="T108" s="6">
        <f t="shared" si="9"/>
        <v>5446</v>
      </c>
    </row>
    <row r="109" spans="1:20">
      <c r="A109" s="5" t="s">
        <v>482</v>
      </c>
      <c r="B109" s="6">
        <v>612.5</v>
      </c>
      <c r="C109" s="6">
        <v>562.5</v>
      </c>
      <c r="D109" s="6">
        <v>612.5</v>
      </c>
      <c r="E109" s="6">
        <v>400</v>
      </c>
      <c r="F109" s="6">
        <v>675</v>
      </c>
      <c r="G109" s="6">
        <v>364</v>
      </c>
      <c r="H109" s="6">
        <v>3226.5</v>
      </c>
      <c r="M109" s="23" t="s">
        <v>482</v>
      </c>
      <c r="N109" s="47">
        <v>612.5</v>
      </c>
      <c r="O109" s="47">
        <v>562.5</v>
      </c>
      <c r="P109" s="47">
        <v>612.5</v>
      </c>
      <c r="Q109" s="47">
        <v>400</v>
      </c>
      <c r="R109" s="47">
        <v>675</v>
      </c>
      <c r="S109" s="47">
        <v>364</v>
      </c>
      <c r="T109" s="47">
        <f t="shared" si="9"/>
        <v>3226.5</v>
      </c>
    </row>
    <row r="110" spans="1:20">
      <c r="A110" s="22" t="s">
        <v>92</v>
      </c>
      <c r="B110" s="6">
        <v>612.5</v>
      </c>
      <c r="C110" s="6">
        <v>562.5</v>
      </c>
      <c r="D110" s="6">
        <v>612.5</v>
      </c>
      <c r="E110" s="6">
        <v>400</v>
      </c>
      <c r="F110" s="6">
        <v>675</v>
      </c>
      <c r="G110" s="6">
        <v>364</v>
      </c>
      <c r="H110" s="6">
        <v>3226.5</v>
      </c>
      <c r="M110" s="22" t="s">
        <v>92</v>
      </c>
      <c r="N110" s="6">
        <v>612.5</v>
      </c>
      <c r="O110" s="6">
        <v>562.5</v>
      </c>
      <c r="P110" s="6">
        <v>612.5</v>
      </c>
      <c r="Q110" s="6">
        <v>400</v>
      </c>
      <c r="R110" s="6">
        <v>675</v>
      </c>
      <c r="S110" s="6">
        <v>364</v>
      </c>
      <c r="T110" s="6">
        <f t="shared" si="9"/>
        <v>3226.5</v>
      </c>
    </row>
    <row r="111" spans="1:20">
      <c r="A111" s="5" t="s">
        <v>487</v>
      </c>
      <c r="B111" s="6"/>
      <c r="C111" s="6"/>
      <c r="D111" s="6"/>
      <c r="E111" s="6"/>
      <c r="F111" s="6"/>
      <c r="G111" s="6">
        <v>1321.64</v>
      </c>
      <c r="H111" s="6">
        <v>1321.64</v>
      </c>
      <c r="M111" s="23" t="s">
        <v>487</v>
      </c>
      <c r="N111" s="47"/>
      <c r="O111" s="47"/>
      <c r="P111" s="47"/>
      <c r="Q111" s="47"/>
      <c r="R111" s="47"/>
      <c r="S111" s="47">
        <v>1321.64</v>
      </c>
      <c r="T111" s="47">
        <f t="shared" si="9"/>
        <v>1321.64</v>
      </c>
    </row>
    <row r="112" spans="1:20">
      <c r="A112" s="22" t="s">
        <v>15</v>
      </c>
      <c r="B112" s="6"/>
      <c r="C112" s="6"/>
      <c r="D112" s="6"/>
      <c r="E112" s="6"/>
      <c r="F112" s="6"/>
      <c r="G112" s="6">
        <v>1321.64</v>
      </c>
      <c r="H112" s="6">
        <v>1321.64</v>
      </c>
      <c r="M112" s="22" t="s">
        <v>15</v>
      </c>
      <c r="N112" s="6"/>
      <c r="O112" s="6"/>
      <c r="P112" s="6"/>
      <c r="Q112" s="6"/>
      <c r="R112" s="6"/>
      <c r="S112" s="6">
        <v>1321.64</v>
      </c>
      <c r="T112" s="6">
        <f t="shared" si="9"/>
        <v>1321.64</v>
      </c>
    </row>
    <row r="113" spans="1:20">
      <c r="A113" s="5" t="s">
        <v>474</v>
      </c>
      <c r="B113" s="6">
        <v>1080</v>
      </c>
      <c r="C113" s="6">
        <v>0</v>
      </c>
      <c r="D113" s="6"/>
      <c r="E113" s="6"/>
      <c r="F113" s="6"/>
      <c r="G113" s="6">
        <v>105</v>
      </c>
      <c r="H113" s="6">
        <v>1185</v>
      </c>
      <c r="M113" s="23" t="s">
        <v>474</v>
      </c>
      <c r="N113" s="47">
        <v>1080</v>
      </c>
      <c r="O113" s="47">
        <v>0</v>
      </c>
      <c r="P113" s="47"/>
      <c r="Q113" s="47"/>
      <c r="R113" s="47"/>
      <c r="S113" s="47">
        <v>105</v>
      </c>
      <c r="T113" s="47">
        <f t="shared" si="9"/>
        <v>1185</v>
      </c>
    </row>
    <row r="114" spans="1:20">
      <c r="A114" s="22" t="s">
        <v>15</v>
      </c>
      <c r="B114" s="6">
        <v>1080</v>
      </c>
      <c r="C114" s="6">
        <v>0</v>
      </c>
      <c r="D114" s="6"/>
      <c r="E114" s="6"/>
      <c r="F114" s="6"/>
      <c r="G114" s="6">
        <v>105</v>
      </c>
      <c r="H114" s="6">
        <v>1185</v>
      </c>
      <c r="M114" s="22" t="s">
        <v>15</v>
      </c>
      <c r="N114" s="6">
        <v>1080</v>
      </c>
      <c r="O114" s="6">
        <v>0</v>
      </c>
      <c r="P114" s="6"/>
      <c r="Q114" s="6"/>
      <c r="R114" s="6"/>
      <c r="S114" s="6">
        <v>105</v>
      </c>
      <c r="T114" s="6">
        <f t="shared" si="9"/>
        <v>1185</v>
      </c>
    </row>
    <row r="115" spans="1:20">
      <c r="A115" s="5" t="s">
        <v>478</v>
      </c>
      <c r="B115" s="6"/>
      <c r="C115" s="6">
        <v>249</v>
      </c>
      <c r="D115" s="6">
        <v>118.47</v>
      </c>
      <c r="E115" s="6"/>
      <c r="F115" s="6">
        <v>114</v>
      </c>
      <c r="G115" s="6">
        <v>184</v>
      </c>
      <c r="H115" s="6">
        <v>665.47</v>
      </c>
      <c r="M115" s="23" t="s">
        <v>478</v>
      </c>
      <c r="N115" s="47"/>
      <c r="O115" s="47">
        <v>249</v>
      </c>
      <c r="P115" s="47">
        <v>118.47</v>
      </c>
      <c r="Q115" s="47"/>
      <c r="R115" s="47">
        <v>114</v>
      </c>
      <c r="S115" s="47">
        <v>184</v>
      </c>
      <c r="T115" s="47">
        <f t="shared" si="9"/>
        <v>665.47</v>
      </c>
    </row>
    <row r="116" spans="1:20">
      <c r="A116" s="22" t="s">
        <v>295</v>
      </c>
      <c r="B116" s="6"/>
      <c r="C116" s="6">
        <v>249</v>
      </c>
      <c r="D116" s="6">
        <v>118.47</v>
      </c>
      <c r="E116" s="6"/>
      <c r="F116" s="6">
        <v>114</v>
      </c>
      <c r="G116" s="6">
        <v>184</v>
      </c>
      <c r="H116" s="6">
        <v>665.47</v>
      </c>
      <c r="M116" s="22" t="s">
        <v>295</v>
      </c>
      <c r="N116" s="6"/>
      <c r="O116" s="6">
        <v>249</v>
      </c>
      <c r="P116" s="6">
        <v>118.47</v>
      </c>
      <c r="Q116" s="6"/>
      <c r="R116" s="6">
        <v>114</v>
      </c>
      <c r="S116" s="6">
        <v>184</v>
      </c>
      <c r="T116" s="6">
        <f t="shared" si="9"/>
        <v>665.47</v>
      </c>
    </row>
    <row r="117" spans="1:20">
      <c r="A117" s="5" t="s">
        <v>480</v>
      </c>
      <c r="B117" s="6"/>
      <c r="C117" s="6">
        <v>212</v>
      </c>
      <c r="D117" s="6">
        <v>30</v>
      </c>
      <c r="E117" s="6"/>
      <c r="F117" s="6">
        <v>71</v>
      </c>
      <c r="G117" s="6">
        <v>129</v>
      </c>
      <c r="H117" s="6">
        <v>442</v>
      </c>
      <c r="M117" s="23" t="s">
        <v>480</v>
      </c>
      <c r="N117" s="47"/>
      <c r="O117" s="47">
        <v>212</v>
      </c>
      <c r="P117" s="47">
        <v>30</v>
      </c>
      <c r="Q117" s="47"/>
      <c r="R117" s="47">
        <v>71</v>
      </c>
      <c r="S117" s="47">
        <v>129</v>
      </c>
      <c r="T117" s="47">
        <f t="shared" si="9"/>
        <v>442</v>
      </c>
    </row>
    <row r="118" spans="1:20">
      <c r="A118" s="22" t="s">
        <v>295</v>
      </c>
      <c r="B118" s="6"/>
      <c r="C118" s="6">
        <v>212</v>
      </c>
      <c r="D118" s="6">
        <v>30</v>
      </c>
      <c r="E118" s="6"/>
      <c r="F118" s="6">
        <v>71</v>
      </c>
      <c r="G118" s="6">
        <v>129</v>
      </c>
      <c r="H118" s="6">
        <v>442</v>
      </c>
      <c r="M118" s="22" t="s">
        <v>295</v>
      </c>
      <c r="N118" s="6"/>
      <c r="O118" s="6">
        <v>212</v>
      </c>
      <c r="P118" s="6">
        <v>30</v>
      </c>
      <c r="Q118" s="6"/>
      <c r="R118" s="6">
        <v>71</v>
      </c>
      <c r="S118" s="6">
        <v>129</v>
      </c>
      <c r="T118" s="6">
        <f t="shared" si="9"/>
        <v>442</v>
      </c>
    </row>
    <row r="119" spans="1:20">
      <c r="A119" s="5" t="s">
        <v>486</v>
      </c>
      <c r="B119" s="6"/>
      <c r="C119" s="6">
        <v>168</v>
      </c>
      <c r="D119" s="6"/>
      <c r="E119" s="6"/>
      <c r="F119" s="6">
        <v>190</v>
      </c>
      <c r="G119" s="6">
        <v>84</v>
      </c>
      <c r="H119" s="6">
        <v>442</v>
      </c>
      <c r="M119" s="23" t="s">
        <v>486</v>
      </c>
      <c r="N119" s="47"/>
      <c r="O119" s="47">
        <v>168</v>
      </c>
      <c r="P119" s="47"/>
      <c r="Q119" s="47"/>
      <c r="R119" s="47">
        <v>190</v>
      </c>
      <c r="S119" s="47">
        <v>84</v>
      </c>
      <c r="T119" s="47">
        <f t="shared" si="9"/>
        <v>442</v>
      </c>
    </row>
    <row r="120" spans="1:20">
      <c r="A120" s="22" t="s">
        <v>295</v>
      </c>
      <c r="B120" s="6"/>
      <c r="C120" s="6">
        <v>168</v>
      </c>
      <c r="D120" s="6"/>
      <c r="E120" s="6"/>
      <c r="F120" s="6">
        <v>190</v>
      </c>
      <c r="G120" s="6">
        <v>84</v>
      </c>
      <c r="H120" s="6">
        <v>442</v>
      </c>
      <c r="M120" s="22" t="s">
        <v>295</v>
      </c>
      <c r="N120" s="6"/>
      <c r="O120" s="6">
        <v>168</v>
      </c>
      <c r="P120" s="6"/>
      <c r="Q120" s="6"/>
      <c r="R120" s="6">
        <v>190</v>
      </c>
      <c r="S120" s="6">
        <v>84</v>
      </c>
      <c r="T120" s="6">
        <f t="shared" si="9"/>
        <v>442</v>
      </c>
    </row>
    <row r="121" spans="1:20">
      <c r="A121" s="5" t="s">
        <v>506</v>
      </c>
      <c r="B121" s="6"/>
      <c r="C121" s="6"/>
      <c r="D121" s="6"/>
      <c r="E121" s="6"/>
      <c r="F121" s="6">
        <v>172</v>
      </c>
      <c r="G121" s="6">
        <v>120</v>
      </c>
      <c r="H121" s="6">
        <v>292</v>
      </c>
      <c r="M121" s="23" t="s">
        <v>506</v>
      </c>
      <c r="N121" s="47"/>
      <c r="O121" s="47"/>
      <c r="P121" s="47"/>
      <c r="Q121" s="47"/>
      <c r="R121" s="47">
        <v>172</v>
      </c>
      <c r="S121" s="47">
        <v>120</v>
      </c>
      <c r="T121" s="47">
        <f t="shared" si="9"/>
        <v>292</v>
      </c>
    </row>
    <row r="122" spans="1:20">
      <c r="A122" s="22" t="s">
        <v>295</v>
      </c>
      <c r="B122" s="6"/>
      <c r="C122" s="6"/>
      <c r="D122" s="6"/>
      <c r="E122" s="6"/>
      <c r="F122" s="6">
        <v>172</v>
      </c>
      <c r="G122" s="6">
        <v>120</v>
      </c>
      <c r="H122" s="6">
        <v>292</v>
      </c>
      <c r="M122" s="22" t="s">
        <v>295</v>
      </c>
      <c r="N122" s="6"/>
      <c r="O122" s="6"/>
      <c r="P122" s="6"/>
      <c r="Q122" s="6"/>
      <c r="R122" s="6">
        <v>172</v>
      </c>
      <c r="S122" s="6">
        <v>120</v>
      </c>
      <c r="T122" s="6">
        <f t="shared" si="9"/>
        <v>292</v>
      </c>
    </row>
    <row r="123" spans="1:20">
      <c r="A123" s="5" t="s">
        <v>477</v>
      </c>
      <c r="B123" s="6"/>
      <c r="C123" s="6"/>
      <c r="D123" s="6">
        <v>17.899999999999999</v>
      </c>
      <c r="E123" s="6"/>
      <c r="F123" s="6">
        <v>90</v>
      </c>
      <c r="G123" s="6">
        <v>39</v>
      </c>
      <c r="H123" s="6">
        <v>146.9</v>
      </c>
      <c r="M123" s="23" t="s">
        <v>477</v>
      </c>
      <c r="N123" s="47"/>
      <c r="O123" s="47"/>
      <c r="P123" s="47">
        <v>17.899999999999999</v>
      </c>
      <c r="Q123" s="47"/>
      <c r="R123" s="47">
        <v>90</v>
      </c>
      <c r="S123" s="47">
        <v>39</v>
      </c>
      <c r="T123" s="47">
        <f t="shared" si="9"/>
        <v>146.9</v>
      </c>
    </row>
    <row r="124" spans="1:20">
      <c r="A124" s="22" t="s">
        <v>295</v>
      </c>
      <c r="B124" s="6"/>
      <c r="C124" s="6"/>
      <c r="D124" s="6">
        <v>17.899999999999999</v>
      </c>
      <c r="E124" s="6"/>
      <c r="F124" s="6">
        <v>90</v>
      </c>
      <c r="G124" s="6">
        <v>39</v>
      </c>
      <c r="H124" s="6">
        <v>146.9</v>
      </c>
      <c r="M124" s="22" t="s">
        <v>295</v>
      </c>
      <c r="N124" s="6"/>
      <c r="O124" s="6"/>
      <c r="P124" s="6">
        <v>17.899999999999999</v>
      </c>
      <c r="Q124" s="6"/>
      <c r="R124" s="6">
        <v>90</v>
      </c>
      <c r="S124" s="6">
        <v>39</v>
      </c>
      <c r="T124" s="6">
        <f t="shared" si="9"/>
        <v>146.9</v>
      </c>
    </row>
    <row r="125" spans="1:20" ht="15">
      <c r="A125" s="5" t="s">
        <v>421</v>
      </c>
      <c r="B125" s="6">
        <v>195870.15</v>
      </c>
      <c r="C125" s="6">
        <v>220914</v>
      </c>
      <c r="D125" s="6">
        <v>168966.94</v>
      </c>
      <c r="E125" s="6">
        <v>237973.59000000003</v>
      </c>
      <c r="F125" s="6">
        <v>192410.5</v>
      </c>
      <c r="G125" s="6">
        <v>353618.34</v>
      </c>
      <c r="H125" s="6">
        <v>1369753.52</v>
      </c>
      <c r="M125" s="25" t="s">
        <v>421</v>
      </c>
      <c r="N125" s="25">
        <v>195870.15</v>
      </c>
      <c r="O125" s="25">
        <v>220914</v>
      </c>
      <c r="P125" s="25">
        <v>168966.94</v>
      </c>
      <c r="Q125" s="25">
        <v>237973.59000000003</v>
      </c>
      <c r="R125" s="25">
        <v>192410.5</v>
      </c>
      <c r="S125" s="25">
        <v>353618.34</v>
      </c>
      <c r="T125" s="25">
        <f t="shared" si="9"/>
        <v>1369753.5200000003</v>
      </c>
    </row>
    <row r="126" spans="1:20">
      <c r="A126" s="5"/>
      <c r="B126" s="6"/>
      <c r="C126" s="6"/>
      <c r="D126" s="6"/>
      <c r="E126" s="6"/>
      <c r="F126" s="6"/>
      <c r="G126" s="6"/>
      <c r="H126" s="6"/>
    </row>
    <row r="127" spans="1:20" ht="18">
      <c r="A127" s="5"/>
      <c r="B127" s="6"/>
      <c r="C127" s="6"/>
      <c r="D127" s="6"/>
      <c r="E127" s="6"/>
      <c r="F127" s="6"/>
      <c r="G127" s="6"/>
      <c r="H127" s="6"/>
      <c r="M127" s="8" t="s">
        <v>438</v>
      </c>
    </row>
    <row r="128" spans="1:20">
      <c r="A128" s="4" t="s">
        <v>423</v>
      </c>
      <c r="B128" s="4" t="s">
        <v>434</v>
      </c>
    </row>
    <row r="129" spans="1:21" ht="45">
      <c r="A129" s="4" t="s">
        <v>414</v>
      </c>
      <c r="B129" t="s">
        <v>415</v>
      </c>
      <c r="C129" t="s">
        <v>416</v>
      </c>
      <c r="D129" t="s">
        <v>417</v>
      </c>
      <c r="E129" t="s">
        <v>418</v>
      </c>
      <c r="F129" t="s">
        <v>419</v>
      </c>
      <c r="G129" t="s">
        <v>420</v>
      </c>
      <c r="H129" t="s">
        <v>421</v>
      </c>
      <c r="M129" s="25" t="s">
        <v>437</v>
      </c>
      <c r="N129" s="25" t="s">
        <v>415</v>
      </c>
      <c r="O129" s="25" t="s">
        <v>416</v>
      </c>
      <c r="P129" s="25" t="s">
        <v>417</v>
      </c>
      <c r="Q129" s="25" t="s">
        <v>418</v>
      </c>
      <c r="R129" s="25" t="s">
        <v>419</v>
      </c>
      <c r="S129" s="25" t="s">
        <v>420</v>
      </c>
      <c r="T129" s="9" t="s">
        <v>499</v>
      </c>
      <c r="U129" s="48" t="s">
        <v>505</v>
      </c>
    </row>
    <row r="130" spans="1:21">
      <c r="A130" s="5" t="s">
        <v>39</v>
      </c>
      <c r="B130" s="6">
        <v>1226</v>
      </c>
      <c r="C130" s="6">
        <v>1084</v>
      </c>
      <c r="D130" s="6">
        <v>1230</v>
      </c>
      <c r="E130" s="6">
        <v>1269</v>
      </c>
      <c r="F130" s="6"/>
      <c r="G130" s="6">
        <v>1401</v>
      </c>
      <c r="H130" s="6">
        <v>6210</v>
      </c>
      <c r="M130" s="5" t="s">
        <v>39</v>
      </c>
      <c r="N130" s="6">
        <v>1226</v>
      </c>
      <c r="O130" s="6">
        <v>1084</v>
      </c>
      <c r="P130" s="6">
        <v>1230</v>
      </c>
      <c r="Q130" s="6">
        <v>1269</v>
      </c>
      <c r="R130" s="6"/>
      <c r="S130" s="6">
        <v>1401</v>
      </c>
      <c r="T130" s="6">
        <f>SUM(N130:S130)</f>
        <v>6210</v>
      </c>
      <c r="U130" s="49">
        <f>+T130/$T$162</f>
        <v>0.14333525678015002</v>
      </c>
    </row>
    <row r="131" spans="1:21">
      <c r="A131" s="5" t="s">
        <v>249</v>
      </c>
      <c r="B131" s="6"/>
      <c r="C131" s="6">
        <v>11</v>
      </c>
      <c r="D131" s="6"/>
      <c r="E131" s="6"/>
      <c r="F131" s="6">
        <v>2470</v>
      </c>
      <c r="G131" s="6">
        <v>2780</v>
      </c>
      <c r="H131" s="6">
        <v>5261</v>
      </c>
      <c r="M131" s="5" t="s">
        <v>249</v>
      </c>
      <c r="N131" s="6"/>
      <c r="O131" s="6">
        <v>11</v>
      </c>
      <c r="P131" s="6"/>
      <c r="Q131" s="6"/>
      <c r="R131" s="6">
        <v>2470</v>
      </c>
      <c r="S131" s="6">
        <v>2780</v>
      </c>
      <c r="T131" s="6">
        <f>SUM(N131:S131)</f>
        <v>5261</v>
      </c>
      <c r="U131" s="49">
        <f t="shared" ref="U131:U162" si="10">+T131/$T$162</f>
        <v>0.12143104443162146</v>
      </c>
    </row>
    <row r="132" spans="1:21">
      <c r="A132" s="5" t="s">
        <v>168</v>
      </c>
      <c r="B132" s="6">
        <v>208</v>
      </c>
      <c r="C132" s="6">
        <v>131</v>
      </c>
      <c r="D132" s="6">
        <v>161</v>
      </c>
      <c r="E132" s="6">
        <v>507</v>
      </c>
      <c r="F132" s="6">
        <v>1545</v>
      </c>
      <c r="G132" s="6">
        <v>1929</v>
      </c>
      <c r="H132" s="6">
        <v>4481</v>
      </c>
      <c r="M132" s="5" t="s">
        <v>168</v>
      </c>
      <c r="N132" s="6">
        <v>208</v>
      </c>
      <c r="O132" s="6">
        <v>131</v>
      </c>
      <c r="P132" s="6">
        <v>161</v>
      </c>
      <c r="Q132" s="6">
        <v>507</v>
      </c>
      <c r="R132" s="6">
        <v>1545</v>
      </c>
      <c r="S132" s="6">
        <v>1929</v>
      </c>
      <c r="T132" s="6">
        <f>SUM(N132:S132)</f>
        <v>4481</v>
      </c>
      <c r="U132" s="49">
        <f t="shared" si="10"/>
        <v>0.10342758222735142</v>
      </c>
    </row>
    <row r="133" spans="1:21">
      <c r="A133" s="5" t="s">
        <v>106</v>
      </c>
      <c r="B133" s="6">
        <v>432</v>
      </c>
      <c r="C133" s="6">
        <v>344</v>
      </c>
      <c r="D133" s="6">
        <v>316</v>
      </c>
      <c r="E133" s="6">
        <v>444</v>
      </c>
      <c r="F133" s="6">
        <v>1258</v>
      </c>
      <c r="G133" s="6">
        <v>918</v>
      </c>
      <c r="H133" s="6">
        <v>3712</v>
      </c>
      <c r="M133" s="5" t="s">
        <v>106</v>
      </c>
      <c r="N133" s="6">
        <v>432</v>
      </c>
      <c r="O133" s="6">
        <v>344</v>
      </c>
      <c r="P133" s="6">
        <v>316</v>
      </c>
      <c r="Q133" s="6">
        <v>444</v>
      </c>
      <c r="R133" s="6">
        <v>1258</v>
      </c>
      <c r="S133" s="6">
        <v>918</v>
      </c>
      <c r="T133" s="6">
        <f>SUM(N133:S133)</f>
        <v>3712</v>
      </c>
      <c r="U133" s="49">
        <f t="shared" si="10"/>
        <v>8.5678015002885174E-2</v>
      </c>
    </row>
    <row r="134" spans="1:21">
      <c r="A134" s="5" t="s">
        <v>181</v>
      </c>
      <c r="B134" s="6">
        <v>312</v>
      </c>
      <c r="C134" s="6">
        <v>267</v>
      </c>
      <c r="D134" s="6">
        <v>71</v>
      </c>
      <c r="E134" s="6">
        <v>611</v>
      </c>
      <c r="F134" s="6">
        <v>1079</v>
      </c>
      <c r="G134" s="6">
        <v>1210</v>
      </c>
      <c r="H134" s="6">
        <v>3550</v>
      </c>
      <c r="M134" s="5" t="s">
        <v>181</v>
      </c>
      <c r="N134" s="6">
        <v>312</v>
      </c>
      <c r="O134" s="6">
        <v>267</v>
      </c>
      <c r="P134" s="6">
        <v>71</v>
      </c>
      <c r="Q134" s="6">
        <v>611</v>
      </c>
      <c r="R134" s="6">
        <v>1079</v>
      </c>
      <c r="S134" s="6">
        <v>1210</v>
      </c>
      <c r="T134" s="6">
        <f>SUM(N134:S134)</f>
        <v>3550</v>
      </c>
      <c r="U134" s="49">
        <f t="shared" si="10"/>
        <v>8.1938834391229079E-2</v>
      </c>
    </row>
    <row r="135" spans="1:21">
      <c r="A135" s="5" t="s">
        <v>23</v>
      </c>
      <c r="B135" s="6">
        <v>624</v>
      </c>
      <c r="C135" s="6">
        <v>618</v>
      </c>
      <c r="D135" s="6">
        <v>586</v>
      </c>
      <c r="E135" s="6">
        <v>540</v>
      </c>
      <c r="F135" s="6">
        <v>495</v>
      </c>
      <c r="G135" s="6">
        <v>403</v>
      </c>
      <c r="H135" s="6">
        <v>3266</v>
      </c>
      <c r="M135" s="5" t="s">
        <v>23</v>
      </c>
      <c r="N135" s="6">
        <v>624</v>
      </c>
      <c r="O135" s="6">
        <v>618</v>
      </c>
      <c r="P135" s="6">
        <v>586</v>
      </c>
      <c r="Q135" s="6">
        <v>540</v>
      </c>
      <c r="R135" s="6">
        <v>495</v>
      </c>
      <c r="S135" s="6">
        <v>403</v>
      </c>
      <c r="T135" s="6">
        <f>SUM(N135:S135)</f>
        <v>3266</v>
      </c>
      <c r="U135" s="49">
        <f t="shared" si="10"/>
        <v>7.5383727639930759E-2</v>
      </c>
    </row>
    <row r="136" spans="1:21">
      <c r="A136" s="5" t="s">
        <v>67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3096</v>
      </c>
      <c r="M136" s="5" t="s">
        <v>67</v>
      </c>
      <c r="N136" s="6">
        <v>529</v>
      </c>
      <c r="O136" s="6">
        <v>491</v>
      </c>
      <c r="P136" s="6">
        <v>517</v>
      </c>
      <c r="Q136" s="6">
        <v>505</v>
      </c>
      <c r="R136" s="6">
        <v>512</v>
      </c>
      <c r="S136" s="6">
        <v>542</v>
      </c>
      <c r="T136" s="6">
        <f>SUM(N136:S136)</f>
        <v>3096</v>
      </c>
      <c r="U136" s="49">
        <f t="shared" si="10"/>
        <v>7.1459896133871895E-2</v>
      </c>
    </row>
    <row r="137" spans="1:21">
      <c r="A137" s="5" t="s">
        <v>214</v>
      </c>
      <c r="B137" s="6">
        <v>324</v>
      </c>
      <c r="C137" s="6">
        <v>776</v>
      </c>
      <c r="D137" s="6"/>
      <c r="E137" s="6">
        <v>441</v>
      </c>
      <c r="F137" s="6"/>
      <c r="G137" s="6">
        <v>300</v>
      </c>
      <c r="H137" s="6">
        <v>1841</v>
      </c>
      <c r="M137" s="5" t="s">
        <v>214</v>
      </c>
      <c r="N137" s="6">
        <v>324</v>
      </c>
      <c r="O137" s="6">
        <v>776</v>
      </c>
      <c r="P137" s="6"/>
      <c r="Q137" s="6">
        <v>441</v>
      </c>
      <c r="R137" s="6"/>
      <c r="S137" s="6">
        <v>300</v>
      </c>
      <c r="T137" s="6">
        <f>SUM(N137:S137)</f>
        <v>1841</v>
      </c>
      <c r="U137" s="49">
        <f t="shared" si="10"/>
        <v>4.2492787074437391E-2</v>
      </c>
    </row>
    <row r="138" spans="1:21">
      <c r="A138" s="5" t="s">
        <v>173</v>
      </c>
      <c r="B138" s="6">
        <v>128</v>
      </c>
      <c r="C138" s="6">
        <v>61</v>
      </c>
      <c r="D138" s="6">
        <v>46</v>
      </c>
      <c r="E138" s="6">
        <v>293</v>
      </c>
      <c r="F138" s="6">
        <v>552</v>
      </c>
      <c r="G138" s="6">
        <v>746</v>
      </c>
      <c r="H138" s="6">
        <v>1826</v>
      </c>
      <c r="M138" s="5" t="s">
        <v>173</v>
      </c>
      <c r="N138" s="6">
        <v>128</v>
      </c>
      <c r="O138" s="6">
        <v>61</v>
      </c>
      <c r="P138" s="6">
        <v>46</v>
      </c>
      <c r="Q138" s="6">
        <v>293</v>
      </c>
      <c r="R138" s="6">
        <v>552</v>
      </c>
      <c r="S138" s="6">
        <v>746</v>
      </c>
      <c r="T138" s="6">
        <f>SUM(N138:S138)</f>
        <v>1826</v>
      </c>
      <c r="U138" s="49">
        <f t="shared" si="10"/>
        <v>4.2146566647432201E-2</v>
      </c>
    </row>
    <row r="139" spans="1:21">
      <c r="A139" s="5" t="s">
        <v>236</v>
      </c>
      <c r="B139" s="6">
        <v>174</v>
      </c>
      <c r="C139" s="6">
        <v>197</v>
      </c>
      <c r="D139" s="6">
        <v>119</v>
      </c>
      <c r="E139" s="6">
        <v>181</v>
      </c>
      <c r="F139" s="6">
        <v>240</v>
      </c>
      <c r="G139" s="6">
        <v>228</v>
      </c>
      <c r="H139" s="6">
        <v>1139</v>
      </c>
      <c r="M139" s="5" t="s">
        <v>236</v>
      </c>
      <c r="N139" s="6">
        <v>174</v>
      </c>
      <c r="O139" s="6">
        <v>197</v>
      </c>
      <c r="P139" s="6">
        <v>119</v>
      </c>
      <c r="Q139" s="6">
        <v>181</v>
      </c>
      <c r="R139" s="6">
        <v>240</v>
      </c>
      <c r="S139" s="6">
        <v>228</v>
      </c>
      <c r="T139" s="6">
        <f>SUM(N139:S139)</f>
        <v>1139</v>
      </c>
      <c r="U139" s="49">
        <f t="shared" si="10"/>
        <v>2.6289671090594345E-2</v>
      </c>
    </row>
    <row r="140" spans="1:21">
      <c r="A140" s="5" t="s">
        <v>254</v>
      </c>
      <c r="B140" s="6"/>
      <c r="C140" s="6">
        <v>10</v>
      </c>
      <c r="D140" s="6"/>
      <c r="E140" s="6">
        <v>157</v>
      </c>
      <c r="F140" s="6">
        <v>467</v>
      </c>
      <c r="G140" s="6">
        <v>505</v>
      </c>
      <c r="H140" s="6">
        <v>1139</v>
      </c>
      <c r="M140" s="5" t="s">
        <v>254</v>
      </c>
      <c r="N140" s="6"/>
      <c r="O140" s="6">
        <v>10</v>
      </c>
      <c r="P140" s="6"/>
      <c r="Q140" s="6">
        <v>157</v>
      </c>
      <c r="R140" s="6">
        <v>467</v>
      </c>
      <c r="S140" s="6">
        <v>505</v>
      </c>
      <c r="T140" s="6">
        <f>SUM(N140:S140)</f>
        <v>1139</v>
      </c>
      <c r="U140" s="49">
        <f t="shared" si="10"/>
        <v>2.6289671090594345E-2</v>
      </c>
    </row>
    <row r="141" spans="1:21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1094</v>
      </c>
      <c r="M141" s="5" t="s">
        <v>311</v>
      </c>
      <c r="N141" s="6"/>
      <c r="O141" s="6"/>
      <c r="P141" s="6">
        <v>66</v>
      </c>
      <c r="Q141" s="6">
        <v>72</v>
      </c>
      <c r="R141" s="6">
        <v>63</v>
      </c>
      <c r="S141" s="6">
        <v>893</v>
      </c>
      <c r="T141" s="6">
        <f>SUM(N141:S141)</f>
        <v>1094</v>
      </c>
      <c r="U141" s="49">
        <f t="shared" si="10"/>
        <v>2.5251009809578766E-2</v>
      </c>
    </row>
    <row r="142" spans="1:21">
      <c r="A142" s="5" t="s">
        <v>230</v>
      </c>
      <c r="B142" s="6">
        <v>62</v>
      </c>
      <c r="C142" s="6">
        <v>54</v>
      </c>
      <c r="D142" s="6">
        <v>39</v>
      </c>
      <c r="E142" s="6">
        <v>70</v>
      </c>
      <c r="F142" s="6">
        <v>228</v>
      </c>
      <c r="G142" s="6">
        <v>409</v>
      </c>
      <c r="H142" s="6">
        <v>862</v>
      </c>
      <c r="M142" s="5" t="s">
        <v>230</v>
      </c>
      <c r="N142" s="6">
        <v>62</v>
      </c>
      <c r="O142" s="6">
        <v>54</v>
      </c>
      <c r="P142" s="6">
        <v>39</v>
      </c>
      <c r="Q142" s="6">
        <v>70</v>
      </c>
      <c r="R142" s="6">
        <v>228</v>
      </c>
      <c r="S142" s="6">
        <v>409</v>
      </c>
      <c r="T142" s="6">
        <f>SUM(N142:S142)</f>
        <v>862</v>
      </c>
      <c r="U142" s="49">
        <f t="shared" si="10"/>
        <v>1.9896133871898442E-2</v>
      </c>
    </row>
    <row r="143" spans="1:21">
      <c r="A143" s="5" t="s">
        <v>261</v>
      </c>
      <c r="B143" s="6"/>
      <c r="C143" s="6">
        <v>223</v>
      </c>
      <c r="D143" s="6">
        <v>158</v>
      </c>
      <c r="E143" s="6">
        <v>139</v>
      </c>
      <c r="F143" s="6">
        <v>150</v>
      </c>
      <c r="G143" s="6">
        <v>178</v>
      </c>
      <c r="H143" s="6">
        <v>848</v>
      </c>
      <c r="M143" s="5" t="s">
        <v>261</v>
      </c>
      <c r="N143" s="6"/>
      <c r="O143" s="6">
        <v>223</v>
      </c>
      <c r="P143" s="6">
        <v>158</v>
      </c>
      <c r="Q143" s="6">
        <v>139</v>
      </c>
      <c r="R143" s="6">
        <v>150</v>
      </c>
      <c r="S143" s="6">
        <v>178</v>
      </c>
      <c r="T143" s="6">
        <f>SUM(N143:S143)</f>
        <v>848</v>
      </c>
      <c r="U143" s="49">
        <f t="shared" si="10"/>
        <v>1.9572994806693594E-2</v>
      </c>
    </row>
    <row r="144" spans="1:21">
      <c r="A144" s="5" t="s">
        <v>276</v>
      </c>
      <c r="B144" s="6"/>
      <c r="C144" s="6">
        <v>0</v>
      </c>
      <c r="D144" s="6"/>
      <c r="E144" s="6"/>
      <c r="F144" s="6">
        <v>300</v>
      </c>
      <c r="G144" s="6">
        <v>294</v>
      </c>
      <c r="H144" s="6">
        <v>594</v>
      </c>
      <c r="M144" s="5" t="s">
        <v>276</v>
      </c>
      <c r="N144" s="6"/>
      <c r="O144" s="6">
        <v>0</v>
      </c>
      <c r="P144" s="6"/>
      <c r="Q144" s="6"/>
      <c r="R144" s="6">
        <v>300</v>
      </c>
      <c r="S144" s="6">
        <v>294</v>
      </c>
      <c r="T144" s="6">
        <f>SUM(N144:S144)</f>
        <v>594</v>
      </c>
      <c r="U144" s="49">
        <f t="shared" si="10"/>
        <v>1.3710328909405656E-2</v>
      </c>
    </row>
    <row r="145" spans="1:21">
      <c r="A145" s="5" t="s">
        <v>221</v>
      </c>
      <c r="B145" s="6">
        <v>174</v>
      </c>
      <c r="C145" s="6">
        <v>119</v>
      </c>
      <c r="D145" s="6"/>
      <c r="E145" s="6">
        <v>124</v>
      </c>
      <c r="F145" s="6">
        <v>102</v>
      </c>
      <c r="G145" s="6"/>
      <c r="H145" s="6">
        <v>519</v>
      </c>
      <c r="M145" s="5" t="s">
        <v>221</v>
      </c>
      <c r="N145" s="6">
        <v>174</v>
      </c>
      <c r="O145" s="6">
        <v>119</v>
      </c>
      <c r="P145" s="6"/>
      <c r="Q145" s="6">
        <v>124</v>
      </c>
      <c r="R145" s="6">
        <v>102</v>
      </c>
      <c r="S145" s="6"/>
      <c r="T145" s="6">
        <f>SUM(N145:S145)</f>
        <v>519</v>
      </c>
      <c r="U145" s="49">
        <f t="shared" si="10"/>
        <v>1.1979226774379688E-2</v>
      </c>
    </row>
    <row r="146" spans="1:21">
      <c r="A146" s="5" t="s">
        <v>77</v>
      </c>
      <c r="B146" s="6">
        <v>55</v>
      </c>
      <c r="C146" s="6">
        <v>53</v>
      </c>
      <c r="D146" s="6">
        <v>46</v>
      </c>
      <c r="E146" s="6">
        <v>74</v>
      </c>
      <c r="F146" s="6">
        <v>107</v>
      </c>
      <c r="G146" s="6">
        <v>130</v>
      </c>
      <c r="H146" s="6">
        <v>465</v>
      </c>
      <c r="M146" s="5" t="s">
        <v>77</v>
      </c>
      <c r="N146" s="6">
        <v>55</v>
      </c>
      <c r="O146" s="6">
        <v>53</v>
      </c>
      <c r="P146" s="6">
        <v>46</v>
      </c>
      <c r="Q146" s="6">
        <v>74</v>
      </c>
      <c r="R146" s="6">
        <v>107</v>
      </c>
      <c r="S146" s="6">
        <v>130</v>
      </c>
      <c r="T146" s="6">
        <f>SUM(N146:S146)</f>
        <v>465</v>
      </c>
      <c r="U146" s="49">
        <f t="shared" si="10"/>
        <v>1.0732833237160993E-2</v>
      </c>
    </row>
    <row r="147" spans="1:21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437</v>
      </c>
      <c r="M147" s="5" t="s">
        <v>291</v>
      </c>
      <c r="N147" s="6"/>
      <c r="O147" s="6">
        <v>82</v>
      </c>
      <c r="P147" s="6">
        <v>47</v>
      </c>
      <c r="Q147" s="6"/>
      <c r="R147" s="6">
        <v>160</v>
      </c>
      <c r="S147" s="6">
        <v>148</v>
      </c>
      <c r="T147" s="6">
        <f>SUM(N147:S147)</f>
        <v>437</v>
      </c>
      <c r="U147" s="49">
        <f t="shared" si="10"/>
        <v>1.0086555106751298E-2</v>
      </c>
    </row>
    <row r="148" spans="1:21">
      <c r="A148" s="5" t="s">
        <v>152</v>
      </c>
      <c r="B148" s="6">
        <v>44</v>
      </c>
      <c r="C148" s="6">
        <v>28</v>
      </c>
      <c r="D148" s="6">
        <v>33</v>
      </c>
      <c r="E148" s="6">
        <v>71</v>
      </c>
      <c r="F148" s="6">
        <v>102</v>
      </c>
      <c r="G148" s="6">
        <v>116</v>
      </c>
      <c r="H148" s="6">
        <v>394</v>
      </c>
      <c r="M148" s="5" t="s">
        <v>152</v>
      </c>
      <c r="N148" s="6">
        <v>44</v>
      </c>
      <c r="O148" s="6">
        <v>28</v>
      </c>
      <c r="P148" s="6">
        <v>33</v>
      </c>
      <c r="Q148" s="6">
        <v>71</v>
      </c>
      <c r="R148" s="6">
        <v>102</v>
      </c>
      <c r="S148" s="6">
        <v>116</v>
      </c>
      <c r="T148" s="6">
        <f>SUM(N148:S148)</f>
        <v>394</v>
      </c>
      <c r="U148" s="49">
        <f t="shared" si="10"/>
        <v>9.0940565493364111E-3</v>
      </c>
    </row>
    <row r="149" spans="1:21">
      <c r="A149" s="5" t="s">
        <v>191</v>
      </c>
      <c r="B149" s="6">
        <v>38</v>
      </c>
      <c r="C149" s="6">
        <v>39</v>
      </c>
      <c r="D149" s="6">
        <v>67</v>
      </c>
      <c r="E149" s="6">
        <v>65</v>
      </c>
      <c r="F149" s="6">
        <v>55</v>
      </c>
      <c r="G149" s="6">
        <v>75</v>
      </c>
      <c r="H149" s="6">
        <v>339</v>
      </c>
      <c r="M149" s="5" t="s">
        <v>191</v>
      </c>
      <c r="N149" s="6">
        <v>38</v>
      </c>
      <c r="O149" s="6">
        <v>39</v>
      </c>
      <c r="P149" s="6">
        <v>67</v>
      </c>
      <c r="Q149" s="6">
        <v>65</v>
      </c>
      <c r="R149" s="6">
        <v>55</v>
      </c>
      <c r="S149" s="6">
        <v>75</v>
      </c>
      <c r="T149" s="6">
        <f>SUM(N149:S149)</f>
        <v>339</v>
      </c>
      <c r="U149" s="49">
        <f t="shared" si="10"/>
        <v>7.8245816503173683E-3</v>
      </c>
    </row>
    <row r="150" spans="1:21">
      <c r="A150" s="5" t="s">
        <v>61</v>
      </c>
      <c r="B150" s="6">
        <v>85</v>
      </c>
      <c r="C150" s="6">
        <v>72</v>
      </c>
      <c r="D150" s="6">
        <v>37</v>
      </c>
      <c r="E150" s="6">
        <v>51</v>
      </c>
      <c r="F150" s="6">
        <v>23</v>
      </c>
      <c r="G150" s="6">
        <v>69</v>
      </c>
      <c r="H150" s="6">
        <v>337</v>
      </c>
      <c r="M150" s="5" t="s">
        <v>61</v>
      </c>
      <c r="N150" s="6">
        <v>85</v>
      </c>
      <c r="O150" s="6">
        <v>72</v>
      </c>
      <c r="P150" s="6">
        <v>37</v>
      </c>
      <c r="Q150" s="6">
        <v>51</v>
      </c>
      <c r="R150" s="6">
        <v>23</v>
      </c>
      <c r="S150" s="6">
        <v>69</v>
      </c>
      <c r="T150" s="6">
        <f>SUM(N150:S150)</f>
        <v>337</v>
      </c>
      <c r="U150" s="49">
        <f t="shared" si="10"/>
        <v>7.7784189267166761E-3</v>
      </c>
    </row>
    <row r="151" spans="1:21">
      <c r="A151" s="5" t="s">
        <v>207</v>
      </c>
      <c r="B151" s="6">
        <v>111</v>
      </c>
      <c r="C151" s="6">
        <v>103</v>
      </c>
      <c r="D151" s="6"/>
      <c r="E151" s="6">
        <v>83</v>
      </c>
      <c r="F151" s="6"/>
      <c r="G151" s="6"/>
      <c r="H151" s="6">
        <v>297</v>
      </c>
      <c r="M151" s="5" t="s">
        <v>207</v>
      </c>
      <c r="N151" s="6">
        <v>111</v>
      </c>
      <c r="O151" s="6">
        <v>103</v>
      </c>
      <c r="P151" s="6"/>
      <c r="Q151" s="6">
        <v>83</v>
      </c>
      <c r="R151" s="6"/>
      <c r="S151" s="6"/>
      <c r="T151" s="6">
        <f>SUM(N151:S151)</f>
        <v>297</v>
      </c>
      <c r="U151" s="49">
        <f t="shared" si="10"/>
        <v>6.8551644547028279E-3</v>
      </c>
    </row>
    <row r="152" spans="1:21">
      <c r="A152" s="5" t="s">
        <v>101</v>
      </c>
      <c r="B152" s="6">
        <v>23</v>
      </c>
      <c r="C152" s="6">
        <v>184</v>
      </c>
      <c r="D152" s="6">
        <v>73</v>
      </c>
      <c r="E152" s="6"/>
      <c r="F152" s="6"/>
      <c r="G152" s="6"/>
      <c r="H152" s="6">
        <v>280</v>
      </c>
      <c r="M152" s="5" t="s">
        <v>101</v>
      </c>
      <c r="N152" s="6">
        <v>23</v>
      </c>
      <c r="O152" s="6">
        <v>184</v>
      </c>
      <c r="P152" s="6">
        <v>73</v>
      </c>
      <c r="Q152" s="6"/>
      <c r="R152" s="6"/>
      <c r="S152" s="6"/>
      <c r="T152" s="6">
        <f>SUM(N152:S152)</f>
        <v>280</v>
      </c>
      <c r="U152" s="49">
        <f t="shared" si="10"/>
        <v>6.462781304096942E-3</v>
      </c>
    </row>
    <row r="153" spans="1:21">
      <c r="A153" s="5" t="s">
        <v>357</v>
      </c>
      <c r="B153" s="6"/>
      <c r="C153" s="6"/>
      <c r="D153" s="6"/>
      <c r="E153" s="6">
        <v>104</v>
      </c>
      <c r="F153" s="6"/>
      <c r="G153" s="6">
        <v>162</v>
      </c>
      <c r="H153" s="6">
        <v>266</v>
      </c>
      <c r="M153" s="5" t="s">
        <v>357</v>
      </c>
      <c r="N153" s="6"/>
      <c r="O153" s="6"/>
      <c r="P153" s="6"/>
      <c r="Q153" s="6">
        <v>104</v>
      </c>
      <c r="R153" s="6"/>
      <c r="S153" s="6">
        <v>162</v>
      </c>
      <c r="T153" s="6">
        <f>SUM(N153:S153)</f>
        <v>266</v>
      </c>
      <c r="U153" s="49">
        <f t="shared" si="10"/>
        <v>6.1396422388920943E-3</v>
      </c>
    </row>
    <row r="154" spans="1:21">
      <c r="A154" s="5" t="s">
        <v>88</v>
      </c>
      <c r="B154" s="6">
        <v>86</v>
      </c>
      <c r="C154" s="6">
        <v>81</v>
      </c>
      <c r="D154" s="6">
        <v>36</v>
      </c>
      <c r="E154" s="6">
        <v>30</v>
      </c>
      <c r="F154" s="6">
        <v>23</v>
      </c>
      <c r="G154" s="6"/>
      <c r="H154" s="6">
        <v>256</v>
      </c>
      <c r="M154" s="5" t="s">
        <v>88</v>
      </c>
      <c r="N154" s="6">
        <v>86</v>
      </c>
      <c r="O154" s="6">
        <v>81</v>
      </c>
      <c r="P154" s="6">
        <v>36</v>
      </c>
      <c r="Q154" s="6">
        <v>30</v>
      </c>
      <c r="R154" s="6">
        <v>23</v>
      </c>
      <c r="S154" s="6"/>
      <c r="T154" s="6">
        <f>SUM(N154:S154)</f>
        <v>256</v>
      </c>
      <c r="U154" s="49">
        <f t="shared" si="10"/>
        <v>5.9088286208886327E-3</v>
      </c>
    </row>
    <row r="155" spans="1:21">
      <c r="A155" s="5" t="s">
        <v>94</v>
      </c>
      <c r="B155" s="6">
        <v>36</v>
      </c>
      <c r="C155" s="6"/>
      <c r="D155" s="6"/>
      <c r="E155" s="6">
        <v>18</v>
      </c>
      <c r="F155" s="6">
        <v>112</v>
      </c>
      <c r="G155" s="6">
        <v>68</v>
      </c>
      <c r="H155" s="6">
        <v>234</v>
      </c>
      <c r="M155" s="5" t="s">
        <v>94</v>
      </c>
      <c r="N155" s="6">
        <v>36</v>
      </c>
      <c r="O155" s="6"/>
      <c r="P155" s="6"/>
      <c r="Q155" s="6">
        <v>18</v>
      </c>
      <c r="R155" s="6">
        <v>112</v>
      </c>
      <c r="S155" s="6">
        <v>68</v>
      </c>
      <c r="T155" s="6">
        <f>SUM(N155:S155)</f>
        <v>234</v>
      </c>
      <c r="U155" s="49">
        <f t="shared" si="10"/>
        <v>5.4010386612810156E-3</v>
      </c>
    </row>
    <row r="156" spans="1:21">
      <c r="A156" s="5" t="s">
        <v>83</v>
      </c>
      <c r="B156" s="6">
        <v>7</v>
      </c>
      <c r="C156" s="6">
        <v>7</v>
      </c>
      <c r="D156" s="6">
        <v>4</v>
      </c>
      <c r="E156" s="6">
        <v>15</v>
      </c>
      <c r="F156" s="6">
        <v>60</v>
      </c>
      <c r="G156" s="6">
        <v>79</v>
      </c>
      <c r="H156" s="6">
        <v>172</v>
      </c>
      <c r="M156" s="5" t="s">
        <v>83</v>
      </c>
      <c r="N156" s="6">
        <v>7</v>
      </c>
      <c r="O156" s="6">
        <v>7</v>
      </c>
      <c r="P156" s="6">
        <v>4</v>
      </c>
      <c r="Q156" s="6">
        <v>15</v>
      </c>
      <c r="R156" s="6">
        <v>60</v>
      </c>
      <c r="S156" s="6">
        <v>79</v>
      </c>
      <c r="T156" s="6">
        <f>SUM(N156:S156)</f>
        <v>172</v>
      </c>
      <c r="U156" s="49">
        <f t="shared" si="10"/>
        <v>3.9699942296595502E-3</v>
      </c>
    </row>
    <row r="157" spans="1:21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160</v>
      </c>
      <c r="M157" s="5" t="s">
        <v>11</v>
      </c>
      <c r="N157" s="6">
        <v>15</v>
      </c>
      <c r="O157" s="6">
        <v>19</v>
      </c>
      <c r="P157" s="6">
        <v>17</v>
      </c>
      <c r="Q157" s="6">
        <v>50</v>
      </c>
      <c r="R157" s="6"/>
      <c r="S157" s="6">
        <v>59</v>
      </c>
      <c r="T157" s="6">
        <f>SUM(N157:S157)</f>
        <v>160</v>
      </c>
      <c r="U157" s="49">
        <f t="shared" si="10"/>
        <v>3.6930178880553951E-3</v>
      </c>
    </row>
    <row r="158" spans="1:21">
      <c r="A158" s="5" t="s">
        <v>282</v>
      </c>
      <c r="B158" s="6"/>
      <c r="C158" s="6">
        <v>11</v>
      </c>
      <c r="D158" s="6"/>
      <c r="E158" s="6">
        <v>11</v>
      </c>
      <c r="F158" s="6">
        <v>47</v>
      </c>
      <c r="G158" s="6">
        <v>64</v>
      </c>
      <c r="H158" s="6">
        <v>133</v>
      </c>
      <c r="M158" s="5" t="s">
        <v>282</v>
      </c>
      <c r="N158" s="6"/>
      <c r="O158" s="6">
        <v>11</v>
      </c>
      <c r="P158" s="6"/>
      <c r="Q158" s="6">
        <v>11</v>
      </c>
      <c r="R158" s="6">
        <v>47</v>
      </c>
      <c r="S158" s="6">
        <v>64</v>
      </c>
      <c r="T158" s="6">
        <f>SUM(N158:S158)</f>
        <v>133</v>
      </c>
      <c r="U158" s="49">
        <f t="shared" si="10"/>
        <v>3.0698211194460472E-3</v>
      </c>
    </row>
    <row r="159" spans="1:21">
      <c r="A159" s="5" t="s">
        <v>200</v>
      </c>
      <c r="B159" s="6">
        <v>25</v>
      </c>
      <c r="C159" s="6"/>
      <c r="D159" s="6"/>
      <c r="E159" s="6"/>
      <c r="F159" s="6"/>
      <c r="G159" s="6">
        <v>41</v>
      </c>
      <c r="H159" s="6">
        <v>66</v>
      </c>
      <c r="M159" s="5" t="s">
        <v>200</v>
      </c>
      <c r="N159" s="6">
        <v>25</v>
      </c>
      <c r="O159" s="6"/>
      <c r="P159" s="6"/>
      <c r="Q159" s="6"/>
      <c r="R159" s="6"/>
      <c r="S159" s="6">
        <v>41</v>
      </c>
      <c r="T159" s="6">
        <f>SUM(N159:S159)</f>
        <v>66</v>
      </c>
      <c r="U159" s="49">
        <f t="shared" si="10"/>
        <v>1.5233698788228505E-3</v>
      </c>
    </row>
    <row r="160" spans="1:21">
      <c r="A160" s="5" t="s">
        <v>347</v>
      </c>
      <c r="B160" s="6"/>
      <c r="C160" s="6"/>
      <c r="D160" s="6"/>
      <c r="E160" s="6">
        <v>3</v>
      </c>
      <c r="F160" s="6">
        <v>24</v>
      </c>
      <c r="G160" s="6">
        <v>14</v>
      </c>
      <c r="H160" s="6">
        <v>41</v>
      </c>
      <c r="M160" s="5" t="s">
        <v>347</v>
      </c>
      <c r="N160" s="6"/>
      <c r="O160" s="6"/>
      <c r="P160" s="6"/>
      <c r="Q160" s="6">
        <v>3</v>
      </c>
      <c r="R160" s="6">
        <v>24</v>
      </c>
      <c r="S160" s="6">
        <v>14</v>
      </c>
      <c r="T160" s="6">
        <f>SUM(N160:S160)</f>
        <v>41</v>
      </c>
      <c r="U160" s="49">
        <f t="shared" si="10"/>
        <v>9.4633583381419507E-4</v>
      </c>
    </row>
    <row r="161" spans="1:21">
      <c r="A161" s="5" t="s">
        <v>163</v>
      </c>
      <c r="B161" s="6">
        <v>7</v>
      </c>
      <c r="C161" s="6">
        <v>0</v>
      </c>
      <c r="D161" s="6"/>
      <c r="E161" s="6"/>
      <c r="F161" s="6"/>
      <c r="G161" s="6">
        <v>3</v>
      </c>
      <c r="H161" s="6">
        <v>10</v>
      </c>
      <c r="M161" s="5" t="s">
        <v>163</v>
      </c>
      <c r="N161" s="6">
        <v>7</v>
      </c>
      <c r="O161" s="6">
        <v>0</v>
      </c>
      <c r="P161" s="6"/>
      <c r="Q161" s="6"/>
      <c r="R161" s="6"/>
      <c r="S161" s="6">
        <v>3</v>
      </c>
      <c r="T161" s="6">
        <f>SUM(N161:S161)</f>
        <v>10</v>
      </c>
      <c r="U161" s="49">
        <f t="shared" si="10"/>
        <v>2.3081361800346219E-4</v>
      </c>
    </row>
    <row r="162" spans="1:21" ht="15">
      <c r="A162" s="5" t="s">
        <v>421</v>
      </c>
      <c r="B162" s="6">
        <v>4725</v>
      </c>
      <c r="C162" s="6">
        <v>5065</v>
      </c>
      <c r="D162" s="6">
        <v>3669</v>
      </c>
      <c r="E162" s="6">
        <v>5928</v>
      </c>
      <c r="F162" s="6">
        <v>10174</v>
      </c>
      <c r="G162" s="6">
        <v>13764</v>
      </c>
      <c r="H162" s="6">
        <v>43325</v>
      </c>
      <c r="M162" s="25" t="s">
        <v>421</v>
      </c>
      <c r="N162" s="25">
        <f>SUM(N130:N161)</f>
        <v>4725</v>
      </c>
      <c r="O162" s="25">
        <f t="shared" ref="O162:T162" si="11">SUM(O130:O161)</f>
        <v>5065</v>
      </c>
      <c r="P162" s="25">
        <f t="shared" si="11"/>
        <v>3669</v>
      </c>
      <c r="Q162" s="25">
        <f t="shared" si="11"/>
        <v>5928</v>
      </c>
      <c r="R162" s="25">
        <f t="shared" si="11"/>
        <v>10174</v>
      </c>
      <c r="S162" s="25">
        <f t="shared" si="11"/>
        <v>13764</v>
      </c>
      <c r="T162" s="25">
        <f t="shared" si="11"/>
        <v>43325</v>
      </c>
      <c r="U162" s="50">
        <f t="shared" si="10"/>
        <v>1</v>
      </c>
    </row>
    <row r="164" spans="1:21" ht="18">
      <c r="M164" s="8" t="s">
        <v>453</v>
      </c>
    </row>
    <row r="166" spans="1:21" hidden="1">
      <c r="A166" s="4" t="s">
        <v>448</v>
      </c>
      <c r="B166" s="4" t="s">
        <v>434</v>
      </c>
    </row>
    <row r="167" spans="1:21" ht="45">
      <c r="A167" s="4" t="s">
        <v>414</v>
      </c>
      <c r="B167" t="s">
        <v>415</v>
      </c>
      <c r="C167" t="s">
        <v>416</v>
      </c>
      <c r="D167" t="s">
        <v>417</v>
      </c>
      <c r="E167" t="s">
        <v>418</v>
      </c>
      <c r="F167" t="s">
        <v>419</v>
      </c>
      <c r="G167" t="s">
        <v>420</v>
      </c>
      <c r="H167" t="s">
        <v>421</v>
      </c>
      <c r="M167" s="25" t="s">
        <v>437</v>
      </c>
      <c r="N167" s="25" t="s">
        <v>415</v>
      </c>
      <c r="O167" s="25" t="s">
        <v>416</v>
      </c>
      <c r="P167" s="25" t="s">
        <v>417</v>
      </c>
      <c r="Q167" s="25" t="s">
        <v>418</v>
      </c>
      <c r="R167" s="25" t="s">
        <v>419</v>
      </c>
      <c r="S167" s="25" t="s">
        <v>420</v>
      </c>
      <c r="T167" s="9" t="s">
        <v>499</v>
      </c>
      <c r="U167" s="48" t="s">
        <v>505</v>
      </c>
    </row>
    <row r="168" spans="1:21">
      <c r="A168" s="5" t="s">
        <v>106</v>
      </c>
      <c r="B168" s="6">
        <v>1468.5</v>
      </c>
      <c r="C168" s="6">
        <v>1129</v>
      </c>
      <c r="D168" s="6">
        <v>1056</v>
      </c>
      <c r="E168" s="6">
        <v>265</v>
      </c>
      <c r="F168" s="6">
        <v>429</v>
      </c>
      <c r="G168" s="6">
        <v>1565.5</v>
      </c>
      <c r="H168" s="6">
        <v>5913</v>
      </c>
      <c r="M168" s="5" t="s">
        <v>106</v>
      </c>
      <c r="N168" s="6">
        <v>1468.5</v>
      </c>
      <c r="O168" s="6">
        <v>1129</v>
      </c>
      <c r="P168" s="6">
        <v>1056</v>
      </c>
      <c r="Q168" s="6">
        <v>265</v>
      </c>
      <c r="R168" s="6">
        <v>429</v>
      </c>
      <c r="S168" s="6">
        <v>1565.5</v>
      </c>
      <c r="T168" s="6">
        <f>SUM(N168:S168)</f>
        <v>5913</v>
      </c>
      <c r="U168" s="49">
        <f>+T168/$T$200</f>
        <v>0.18900663105455981</v>
      </c>
    </row>
    <row r="169" spans="1:21">
      <c r="A169" s="5" t="s">
        <v>39</v>
      </c>
      <c r="B169" s="6">
        <v>906.56666666666661</v>
      </c>
      <c r="C169" s="6">
        <v>589</v>
      </c>
      <c r="D169" s="6">
        <v>1328.9999999999998</v>
      </c>
      <c r="E169" s="6">
        <v>675</v>
      </c>
      <c r="F169" s="6"/>
      <c r="G169" s="6">
        <v>1070.7666666666667</v>
      </c>
      <c r="H169" s="6">
        <v>4570.333333333333</v>
      </c>
      <c r="M169" s="5" t="s">
        <v>39</v>
      </c>
      <c r="N169" s="6">
        <v>906.56666666666661</v>
      </c>
      <c r="O169" s="6">
        <v>589</v>
      </c>
      <c r="P169" s="6">
        <v>1328.9999999999998</v>
      </c>
      <c r="Q169" s="6">
        <v>675</v>
      </c>
      <c r="R169" s="6"/>
      <c r="S169" s="6">
        <v>1070.7666666666667</v>
      </c>
      <c r="T169" s="6">
        <f>SUM(N169:S169)</f>
        <v>4570.333333333333</v>
      </c>
      <c r="U169" s="49">
        <f t="shared" ref="U169:U200" si="12">+T169/$T$200</f>
        <v>0.14608883918986806</v>
      </c>
    </row>
    <row r="170" spans="1:21">
      <c r="A170" s="5" t="s">
        <v>291</v>
      </c>
      <c r="B170" s="6"/>
      <c r="C170" s="6">
        <v>611.1</v>
      </c>
      <c r="D170" s="6">
        <v>487.69999999999993</v>
      </c>
      <c r="E170" s="6"/>
      <c r="F170" s="6">
        <v>1241.0333333333328</v>
      </c>
      <c r="G170" s="6">
        <v>983.73333333333346</v>
      </c>
      <c r="H170" s="6">
        <v>3323.5666666666666</v>
      </c>
      <c r="M170" s="5" t="s">
        <v>291</v>
      </c>
      <c r="N170" s="6"/>
      <c r="O170" s="6">
        <v>611.1</v>
      </c>
      <c r="P170" s="6">
        <v>487.69999999999993</v>
      </c>
      <c r="Q170" s="6"/>
      <c r="R170" s="6">
        <v>1241.0333333333328</v>
      </c>
      <c r="S170" s="6">
        <v>983.73333333333346</v>
      </c>
      <c r="T170" s="6">
        <f>SUM(N170:S170)</f>
        <v>3323.5666666666666</v>
      </c>
      <c r="U170" s="49">
        <f t="shared" si="12"/>
        <v>0.10623645167459832</v>
      </c>
    </row>
    <row r="171" spans="1:21">
      <c r="A171" s="5" t="s">
        <v>23</v>
      </c>
      <c r="B171" s="6">
        <v>298.43333333333334</v>
      </c>
      <c r="C171" s="6">
        <v>343.90000000000003</v>
      </c>
      <c r="D171" s="6">
        <v>347.69999999999993</v>
      </c>
      <c r="E171" s="6">
        <v>297</v>
      </c>
      <c r="F171" s="6">
        <v>254.63333333333335</v>
      </c>
      <c r="G171" s="6">
        <v>270.10000000000002</v>
      </c>
      <c r="H171" s="6">
        <v>1811.7666666666669</v>
      </c>
      <c r="M171" s="5" t="s">
        <v>23</v>
      </c>
      <c r="N171" s="6">
        <v>298.43333333333334</v>
      </c>
      <c r="O171" s="6">
        <v>343.90000000000003</v>
      </c>
      <c r="P171" s="6">
        <v>347.69999999999993</v>
      </c>
      <c r="Q171" s="6">
        <v>297</v>
      </c>
      <c r="R171" s="6">
        <v>254.63333333333335</v>
      </c>
      <c r="S171" s="6">
        <v>270.10000000000002</v>
      </c>
      <c r="T171" s="6">
        <f>SUM(N171:S171)</f>
        <v>1811.7666666666669</v>
      </c>
      <c r="U171" s="49">
        <f t="shared" si="12"/>
        <v>5.7912381857537013E-2</v>
      </c>
    </row>
    <row r="172" spans="1:21">
      <c r="A172" s="5" t="s">
        <v>181</v>
      </c>
      <c r="B172" s="6">
        <v>117.5</v>
      </c>
      <c r="C172" s="6">
        <v>139</v>
      </c>
      <c r="D172" s="6">
        <v>56</v>
      </c>
      <c r="E172" s="6">
        <v>231.5</v>
      </c>
      <c r="F172" s="6">
        <v>402.16666666666663</v>
      </c>
      <c r="G172" s="6">
        <v>455</v>
      </c>
      <c r="H172" s="6">
        <v>1401.1666666666665</v>
      </c>
      <c r="M172" s="5" t="s">
        <v>181</v>
      </c>
      <c r="N172" s="6">
        <v>117.5</v>
      </c>
      <c r="O172" s="6">
        <v>139</v>
      </c>
      <c r="P172" s="6">
        <v>56</v>
      </c>
      <c r="Q172" s="6">
        <v>231.5</v>
      </c>
      <c r="R172" s="6">
        <v>402.16666666666663</v>
      </c>
      <c r="S172" s="6">
        <v>455</v>
      </c>
      <c r="T172" s="6">
        <f>SUM(N172:S172)</f>
        <v>1401.1666666666665</v>
      </c>
      <c r="U172" s="49">
        <f t="shared" si="12"/>
        <v>4.4787720482430918E-2</v>
      </c>
    </row>
    <row r="173" spans="1:21">
      <c r="A173" s="5" t="s">
        <v>152</v>
      </c>
      <c r="B173" s="6">
        <v>121.5</v>
      </c>
      <c r="C173" s="6">
        <v>174.5</v>
      </c>
      <c r="D173" s="6">
        <v>85.916666666666671</v>
      </c>
      <c r="E173" s="6">
        <v>250</v>
      </c>
      <c r="F173" s="6">
        <v>339.41666666666663</v>
      </c>
      <c r="G173" s="6">
        <v>426</v>
      </c>
      <c r="H173" s="6">
        <v>1397.3333333333335</v>
      </c>
      <c r="M173" s="5" t="s">
        <v>152</v>
      </c>
      <c r="N173" s="6">
        <v>121.5</v>
      </c>
      <c r="O173" s="6">
        <v>174.5</v>
      </c>
      <c r="P173" s="6">
        <v>85.916666666666671</v>
      </c>
      <c r="Q173" s="6">
        <v>250</v>
      </c>
      <c r="R173" s="6">
        <v>339.41666666666663</v>
      </c>
      <c r="S173" s="6">
        <v>426</v>
      </c>
      <c r="T173" s="6">
        <f>SUM(N173:S173)</f>
        <v>1397.3333333333335</v>
      </c>
      <c r="U173" s="49">
        <f t="shared" si="12"/>
        <v>4.4665189547365404E-2</v>
      </c>
    </row>
    <row r="174" spans="1:21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1384.4</v>
      </c>
      <c r="M174" s="5" t="s">
        <v>67</v>
      </c>
      <c r="N174" s="6">
        <v>233.10000000000002</v>
      </c>
      <c r="O174" s="6">
        <v>214.8</v>
      </c>
      <c r="P174" s="6">
        <v>230.5</v>
      </c>
      <c r="Q174" s="6">
        <v>221.29999999999998</v>
      </c>
      <c r="R174" s="6">
        <v>228</v>
      </c>
      <c r="S174" s="6">
        <v>256.7</v>
      </c>
      <c r="T174" s="6">
        <f>SUM(N174:S174)</f>
        <v>1384.4</v>
      </c>
      <c r="U174" s="49">
        <f t="shared" si="12"/>
        <v>4.4251780827318218E-2</v>
      </c>
    </row>
    <row r="175" spans="1:21">
      <c r="A175" s="5" t="s">
        <v>168</v>
      </c>
      <c r="B175" s="6">
        <v>52</v>
      </c>
      <c r="C175" s="6">
        <v>33</v>
      </c>
      <c r="D175" s="6">
        <v>41</v>
      </c>
      <c r="E175" s="6">
        <v>148.5</v>
      </c>
      <c r="F175" s="6">
        <v>367</v>
      </c>
      <c r="G175" s="6">
        <v>371.5</v>
      </c>
      <c r="H175" s="6">
        <v>1013</v>
      </c>
      <c r="M175" s="5" t="s">
        <v>168</v>
      </c>
      <c r="N175" s="6">
        <v>52</v>
      </c>
      <c r="O175" s="6">
        <v>33</v>
      </c>
      <c r="P175" s="6">
        <v>41</v>
      </c>
      <c r="Q175" s="6">
        <v>148.5</v>
      </c>
      <c r="R175" s="6">
        <v>367</v>
      </c>
      <c r="S175" s="6">
        <v>371.5</v>
      </c>
      <c r="T175" s="6">
        <f>SUM(N175:S175)</f>
        <v>1013</v>
      </c>
      <c r="U175" s="49">
        <f t="shared" si="12"/>
        <v>3.2380131449056167E-2</v>
      </c>
    </row>
    <row r="176" spans="1:21">
      <c r="A176" s="5" t="s">
        <v>261</v>
      </c>
      <c r="B176" s="6"/>
      <c r="C176" s="6">
        <v>244.8</v>
      </c>
      <c r="D176" s="6">
        <v>176.5</v>
      </c>
      <c r="E176" s="6">
        <v>219.7</v>
      </c>
      <c r="F176" s="6">
        <v>175.16666666666669</v>
      </c>
      <c r="G176" s="6">
        <v>156.96666666666667</v>
      </c>
      <c r="H176" s="6">
        <v>973.13333333333344</v>
      </c>
      <c r="M176" s="5" t="s">
        <v>261</v>
      </c>
      <c r="N176" s="6"/>
      <c r="O176" s="6">
        <v>244.8</v>
      </c>
      <c r="P176" s="6">
        <v>176.5</v>
      </c>
      <c r="Q176" s="6">
        <v>219.7</v>
      </c>
      <c r="R176" s="6">
        <v>175.16666666666669</v>
      </c>
      <c r="S176" s="6">
        <v>156.96666666666667</v>
      </c>
      <c r="T176" s="6">
        <f>SUM(N176:S176)</f>
        <v>973.13333333333344</v>
      </c>
      <c r="U176" s="49">
        <f t="shared" si="12"/>
        <v>3.1105809724374656E-2</v>
      </c>
    </row>
    <row r="177" spans="1:21">
      <c r="A177" s="5" t="s">
        <v>311</v>
      </c>
      <c r="B177" s="6"/>
      <c r="C177" s="6"/>
      <c r="D177" s="6">
        <v>177.15</v>
      </c>
      <c r="E177" s="6">
        <v>193</v>
      </c>
      <c r="F177" s="6">
        <v>179.25</v>
      </c>
      <c r="G177" s="6">
        <v>368.2833333333333</v>
      </c>
      <c r="H177" s="6">
        <v>917.68333333333328</v>
      </c>
      <c r="M177" s="5" t="s">
        <v>311</v>
      </c>
      <c r="N177" s="6"/>
      <c r="O177" s="6"/>
      <c r="P177" s="6">
        <v>177.15</v>
      </c>
      <c r="Q177" s="6">
        <v>193</v>
      </c>
      <c r="R177" s="6">
        <v>179.25</v>
      </c>
      <c r="S177" s="6">
        <v>368.2833333333333</v>
      </c>
      <c r="T177" s="6">
        <f>SUM(N177:S177)</f>
        <v>917.68333333333328</v>
      </c>
      <c r="U177" s="49">
        <f t="shared" si="12"/>
        <v>2.9333373111491961E-2</v>
      </c>
    </row>
    <row r="178" spans="1:21">
      <c r="A178" s="5" t="s">
        <v>11</v>
      </c>
      <c r="B178" s="6">
        <v>63</v>
      </c>
      <c r="C178" s="6">
        <v>207</v>
      </c>
      <c r="D178" s="6">
        <v>32</v>
      </c>
      <c r="E178" s="6">
        <v>308.7166666666667</v>
      </c>
      <c r="F178" s="6"/>
      <c r="G178" s="6">
        <v>269.16666666666669</v>
      </c>
      <c r="H178" s="6">
        <v>879.88333333333344</v>
      </c>
      <c r="M178" s="5" t="s">
        <v>11</v>
      </c>
      <c r="N178" s="6">
        <v>63</v>
      </c>
      <c r="O178" s="6">
        <v>207</v>
      </c>
      <c r="P178" s="6">
        <v>32</v>
      </c>
      <c r="Q178" s="6">
        <v>308.7166666666667</v>
      </c>
      <c r="R178" s="6"/>
      <c r="S178" s="6">
        <v>269.16666666666669</v>
      </c>
      <c r="T178" s="6">
        <f>SUM(N178:S178)</f>
        <v>879.88333333333344</v>
      </c>
      <c r="U178" s="49">
        <f t="shared" si="12"/>
        <v>2.8125111543106651E-2</v>
      </c>
    </row>
    <row r="179" spans="1:21">
      <c r="A179" s="5" t="s">
        <v>254</v>
      </c>
      <c r="B179" s="6"/>
      <c r="C179" s="6">
        <v>3</v>
      </c>
      <c r="D179" s="6"/>
      <c r="E179" s="6">
        <v>309</v>
      </c>
      <c r="F179" s="6">
        <v>310.38333333333333</v>
      </c>
      <c r="G179" s="6">
        <v>220.26666666666665</v>
      </c>
      <c r="H179" s="6">
        <v>842.65</v>
      </c>
      <c r="M179" s="5" t="s">
        <v>254</v>
      </c>
      <c r="N179" s="6"/>
      <c r="O179" s="6">
        <v>3</v>
      </c>
      <c r="P179" s="6"/>
      <c r="Q179" s="6">
        <v>309</v>
      </c>
      <c r="R179" s="6">
        <v>310.38333333333333</v>
      </c>
      <c r="S179" s="6">
        <v>220.26666666666665</v>
      </c>
      <c r="T179" s="6">
        <f>SUM(N179:S179)</f>
        <v>842.65</v>
      </c>
      <c r="U179" s="49">
        <f t="shared" si="12"/>
        <v>2.6934963243383195E-2</v>
      </c>
    </row>
    <row r="180" spans="1:21">
      <c r="A180" s="5" t="s">
        <v>83</v>
      </c>
      <c r="B180" s="6">
        <v>32.5</v>
      </c>
      <c r="C180" s="6">
        <v>150</v>
      </c>
      <c r="D180" s="6">
        <v>12</v>
      </c>
      <c r="E180" s="6">
        <v>112.91666666666667</v>
      </c>
      <c r="F180" s="6">
        <v>224.16666666666666</v>
      </c>
      <c r="G180" s="6">
        <v>297</v>
      </c>
      <c r="H180" s="6">
        <v>828.58333333333337</v>
      </c>
      <c r="M180" s="5" t="s">
        <v>83</v>
      </c>
      <c r="N180" s="6">
        <v>32.5</v>
      </c>
      <c r="O180" s="6">
        <v>150</v>
      </c>
      <c r="P180" s="6">
        <v>12</v>
      </c>
      <c r="Q180" s="6">
        <v>112.91666666666667</v>
      </c>
      <c r="R180" s="6">
        <v>224.16666666666666</v>
      </c>
      <c r="S180" s="6">
        <v>297</v>
      </c>
      <c r="T180" s="6">
        <f>SUM(N180:S180)</f>
        <v>828.58333333333337</v>
      </c>
      <c r="U180" s="49">
        <f t="shared" si="12"/>
        <v>2.6485327986012296E-2</v>
      </c>
    </row>
    <row r="181" spans="1:21">
      <c r="A181" s="5" t="s">
        <v>214</v>
      </c>
      <c r="B181" s="6">
        <v>167.31666666666666</v>
      </c>
      <c r="C181" s="6">
        <v>214.45</v>
      </c>
      <c r="D181" s="6"/>
      <c r="E181" s="6">
        <v>221.21666666666664</v>
      </c>
      <c r="F181" s="6"/>
      <c r="G181" s="6">
        <v>144.15</v>
      </c>
      <c r="H181" s="6">
        <v>747.13333333333333</v>
      </c>
      <c r="M181" s="5" t="s">
        <v>214</v>
      </c>
      <c r="N181" s="6">
        <v>167.31666666666666</v>
      </c>
      <c r="O181" s="6">
        <v>214.45</v>
      </c>
      <c r="P181" s="6"/>
      <c r="Q181" s="6">
        <v>221.21666666666664</v>
      </c>
      <c r="R181" s="6"/>
      <c r="S181" s="6">
        <v>144.15</v>
      </c>
      <c r="T181" s="6">
        <f>SUM(N181:S181)</f>
        <v>747.13333333333333</v>
      </c>
      <c r="U181" s="49">
        <f t="shared" si="12"/>
        <v>2.3881811987467746E-2</v>
      </c>
    </row>
    <row r="182" spans="1:21">
      <c r="A182" s="5" t="s">
        <v>173</v>
      </c>
      <c r="B182" s="6">
        <v>103</v>
      </c>
      <c r="C182" s="6">
        <v>24.083333333333336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714.41666666666674</v>
      </c>
      <c r="M182" s="5" t="s">
        <v>173</v>
      </c>
      <c r="N182" s="6">
        <v>103</v>
      </c>
      <c r="O182" s="6">
        <v>24.083333333333336</v>
      </c>
      <c r="P182" s="6">
        <v>15</v>
      </c>
      <c r="Q182" s="6">
        <v>97</v>
      </c>
      <c r="R182" s="6">
        <v>222.66666666666669</v>
      </c>
      <c r="S182" s="6">
        <v>252.66666666666669</v>
      </c>
      <c r="T182" s="6">
        <f>SUM(N182:S182)</f>
        <v>714.41666666666674</v>
      </c>
      <c r="U182" s="49">
        <f t="shared" si="12"/>
        <v>2.2836037093843249E-2</v>
      </c>
    </row>
    <row r="183" spans="1:21">
      <c r="A183" s="5" t="s">
        <v>230</v>
      </c>
      <c r="B183" s="6">
        <v>154.5</v>
      </c>
      <c r="C183" s="6">
        <v>81.633333333333326</v>
      </c>
      <c r="D183" s="6">
        <v>182</v>
      </c>
      <c r="E183" s="6">
        <v>168.1</v>
      </c>
      <c r="F183" s="6">
        <v>91</v>
      </c>
      <c r="G183" s="6">
        <v>37</v>
      </c>
      <c r="H183" s="6">
        <v>714.23333333333335</v>
      </c>
      <c r="M183" s="5" t="s">
        <v>230</v>
      </c>
      <c r="N183" s="6">
        <v>154.5</v>
      </c>
      <c r="O183" s="6">
        <v>81.633333333333326</v>
      </c>
      <c r="P183" s="6">
        <v>182</v>
      </c>
      <c r="Q183" s="6">
        <v>168.1</v>
      </c>
      <c r="R183" s="6">
        <v>91</v>
      </c>
      <c r="S183" s="6">
        <v>37</v>
      </c>
      <c r="T183" s="6">
        <f>SUM(N183:S183)</f>
        <v>714.23333333333335</v>
      </c>
      <c r="U183" s="49">
        <f t="shared" si="12"/>
        <v>2.2830176918687939E-2</v>
      </c>
    </row>
    <row r="184" spans="1:21">
      <c r="A184" s="5" t="s">
        <v>236</v>
      </c>
      <c r="B184" s="6">
        <v>120.25</v>
      </c>
      <c r="C184" s="6">
        <v>127</v>
      </c>
      <c r="D184" s="6">
        <v>72.166666666666657</v>
      </c>
      <c r="E184" s="6">
        <v>109.16666666666667</v>
      </c>
      <c r="F184" s="6">
        <v>140.26666666666668</v>
      </c>
      <c r="G184" s="6">
        <v>133.26666666666665</v>
      </c>
      <c r="H184" s="6">
        <v>702.11666666666667</v>
      </c>
      <c r="M184" s="5" t="s">
        <v>236</v>
      </c>
      <c r="N184" s="6">
        <v>120.25</v>
      </c>
      <c r="O184" s="6">
        <v>127</v>
      </c>
      <c r="P184" s="6">
        <v>72.166666666666657</v>
      </c>
      <c r="Q184" s="6">
        <v>109.16666666666667</v>
      </c>
      <c r="R184" s="6">
        <v>140.26666666666668</v>
      </c>
      <c r="S184" s="6">
        <v>133.26666666666665</v>
      </c>
      <c r="T184" s="6">
        <f>SUM(N184:S184)</f>
        <v>702.11666666666667</v>
      </c>
      <c r="U184" s="49">
        <f t="shared" si="12"/>
        <v>2.2442872615241676E-2</v>
      </c>
    </row>
    <row r="185" spans="1:21">
      <c r="A185" s="5" t="s">
        <v>77</v>
      </c>
      <c r="B185" s="6">
        <v>86.816666666666663</v>
      </c>
      <c r="C185" s="6">
        <v>35.983333333333334</v>
      </c>
      <c r="D185" s="6">
        <v>138</v>
      </c>
      <c r="E185" s="6">
        <v>73.8</v>
      </c>
      <c r="F185" s="6">
        <v>78.75</v>
      </c>
      <c r="G185" s="6">
        <v>48</v>
      </c>
      <c r="H185" s="6">
        <v>461.35</v>
      </c>
      <c r="M185" s="5" t="s">
        <v>77</v>
      </c>
      <c r="N185" s="6">
        <v>86.816666666666663</v>
      </c>
      <c r="O185" s="6">
        <v>35.983333333333334</v>
      </c>
      <c r="P185" s="6">
        <v>138</v>
      </c>
      <c r="Q185" s="6">
        <v>73.8</v>
      </c>
      <c r="R185" s="6">
        <v>78.75</v>
      </c>
      <c r="S185" s="6">
        <v>48</v>
      </c>
      <c r="T185" s="6">
        <f>SUM(N185:S185)</f>
        <v>461.35</v>
      </c>
      <c r="U185" s="49">
        <f t="shared" si="12"/>
        <v>1.4746864406734513E-2</v>
      </c>
    </row>
    <row r="186" spans="1:21">
      <c r="A186" s="5" t="s">
        <v>221</v>
      </c>
      <c r="B186" s="6">
        <v>130.83333333333331</v>
      </c>
      <c r="C186" s="6">
        <v>68.7</v>
      </c>
      <c r="D186" s="6"/>
      <c r="E186" s="6">
        <v>112.43333333333334</v>
      </c>
      <c r="F186" s="6">
        <v>125.7</v>
      </c>
      <c r="G186" s="6"/>
      <c r="H186" s="6">
        <v>437.66666666666663</v>
      </c>
      <c r="M186" s="5" t="s">
        <v>221</v>
      </c>
      <c r="N186" s="6">
        <v>130.83333333333331</v>
      </c>
      <c r="O186" s="6">
        <v>68.7</v>
      </c>
      <c r="P186" s="6"/>
      <c r="Q186" s="6">
        <v>112.43333333333334</v>
      </c>
      <c r="R186" s="6">
        <v>125.7</v>
      </c>
      <c r="S186" s="6"/>
      <c r="T186" s="6">
        <f>SUM(N186:S186)</f>
        <v>437.66666666666663</v>
      </c>
      <c r="U186" s="49">
        <f t="shared" si="12"/>
        <v>1.3989836325307909E-2</v>
      </c>
    </row>
    <row r="187" spans="1:21">
      <c r="A187" s="5" t="s">
        <v>249</v>
      </c>
      <c r="B187" s="6"/>
      <c r="C187" s="6">
        <v>4</v>
      </c>
      <c r="D187" s="6"/>
      <c r="E187" s="6"/>
      <c r="F187" s="6">
        <v>141</v>
      </c>
      <c r="G187" s="6">
        <v>173</v>
      </c>
      <c r="H187" s="6">
        <v>318</v>
      </c>
      <c r="M187" s="5" t="s">
        <v>249</v>
      </c>
      <c r="N187" s="6"/>
      <c r="O187" s="6">
        <v>4</v>
      </c>
      <c r="P187" s="6"/>
      <c r="Q187" s="6"/>
      <c r="R187" s="6">
        <v>141</v>
      </c>
      <c r="S187" s="6">
        <v>173</v>
      </c>
      <c r="T187" s="6">
        <f>SUM(N187:S187)</f>
        <v>318</v>
      </c>
      <c r="U187" s="49">
        <f t="shared" si="12"/>
        <v>1.0164740178479625E-2</v>
      </c>
    </row>
    <row r="188" spans="1:21">
      <c r="A188" s="5" t="s">
        <v>200</v>
      </c>
      <c r="B188" s="6">
        <v>67.650000000000006</v>
      </c>
      <c r="C188" s="6"/>
      <c r="D188" s="6"/>
      <c r="E188" s="6"/>
      <c r="F188" s="6"/>
      <c r="G188" s="6">
        <v>197.65</v>
      </c>
      <c r="H188" s="6">
        <v>265.3</v>
      </c>
      <c r="M188" s="5" t="s">
        <v>200</v>
      </c>
      <c r="N188" s="6">
        <v>67.650000000000006</v>
      </c>
      <c r="O188" s="6"/>
      <c r="P188" s="6"/>
      <c r="Q188" s="6"/>
      <c r="R188" s="6"/>
      <c r="S188" s="6">
        <v>197.65</v>
      </c>
      <c r="T188" s="6">
        <f>SUM(N188:S188)</f>
        <v>265.3</v>
      </c>
      <c r="U188" s="49">
        <f t="shared" si="12"/>
        <v>8.4802061929265555E-3</v>
      </c>
    </row>
    <row r="189" spans="1:21">
      <c r="A189" s="5" t="s">
        <v>207</v>
      </c>
      <c r="B189" s="6">
        <v>86.3</v>
      </c>
      <c r="C189" s="6">
        <v>70.900000000000006</v>
      </c>
      <c r="D189" s="6"/>
      <c r="E189" s="6">
        <v>63.900000000000006</v>
      </c>
      <c r="F189" s="6"/>
      <c r="G189" s="6"/>
      <c r="H189" s="6">
        <v>221.1</v>
      </c>
      <c r="M189" s="5" t="s">
        <v>207</v>
      </c>
      <c r="N189" s="6">
        <v>86.3</v>
      </c>
      <c r="O189" s="6">
        <v>70.900000000000006</v>
      </c>
      <c r="P189" s="6"/>
      <c r="Q189" s="6">
        <v>63.900000000000006</v>
      </c>
      <c r="R189" s="6"/>
      <c r="S189" s="6"/>
      <c r="T189" s="6">
        <f>SUM(N189:S189)</f>
        <v>221.1</v>
      </c>
      <c r="U189" s="49">
        <f t="shared" si="12"/>
        <v>7.0673712373013993E-3</v>
      </c>
    </row>
    <row r="190" spans="1:21">
      <c r="A190" s="5" t="s">
        <v>88</v>
      </c>
      <c r="B190" s="6">
        <v>24</v>
      </c>
      <c r="C190" s="6">
        <v>22.7</v>
      </c>
      <c r="D190" s="6">
        <v>12.5</v>
      </c>
      <c r="E190" s="6">
        <v>83</v>
      </c>
      <c r="F190" s="6">
        <v>74.13333333333334</v>
      </c>
      <c r="G190" s="6"/>
      <c r="H190" s="6">
        <v>216.33333333333331</v>
      </c>
      <c r="M190" s="5" t="s">
        <v>88</v>
      </c>
      <c r="N190" s="6">
        <v>24</v>
      </c>
      <c r="O190" s="6">
        <v>22.7</v>
      </c>
      <c r="P190" s="6">
        <v>12.5</v>
      </c>
      <c r="Q190" s="6">
        <v>83</v>
      </c>
      <c r="R190" s="6">
        <v>74.13333333333334</v>
      </c>
      <c r="S190" s="6"/>
      <c r="T190" s="6">
        <f>SUM(N190:S190)</f>
        <v>216.33333333333331</v>
      </c>
      <c r="U190" s="49">
        <f t="shared" si="12"/>
        <v>6.9150066832633916E-3</v>
      </c>
    </row>
    <row r="191" spans="1:21">
      <c r="A191" s="5" t="s">
        <v>61</v>
      </c>
      <c r="B191" s="6">
        <v>31.8</v>
      </c>
      <c r="C191" s="6">
        <v>30.8</v>
      </c>
      <c r="D191" s="6">
        <v>16</v>
      </c>
      <c r="E191" s="6">
        <v>16.899999999999999</v>
      </c>
      <c r="F191" s="6">
        <v>83</v>
      </c>
      <c r="G191" s="6">
        <v>15.5</v>
      </c>
      <c r="H191" s="6">
        <v>194</v>
      </c>
      <c r="M191" s="5" t="s">
        <v>61</v>
      </c>
      <c r="N191" s="6">
        <v>31.8</v>
      </c>
      <c r="O191" s="6">
        <v>30.8</v>
      </c>
      <c r="P191" s="6">
        <v>16</v>
      </c>
      <c r="Q191" s="6">
        <v>16.899999999999999</v>
      </c>
      <c r="R191" s="6">
        <v>83</v>
      </c>
      <c r="S191" s="6">
        <v>15.5</v>
      </c>
      <c r="T191" s="6">
        <f>SUM(N191:S191)</f>
        <v>194</v>
      </c>
      <c r="U191" s="49">
        <f t="shared" si="12"/>
        <v>6.2011308007076955E-3</v>
      </c>
    </row>
    <row r="192" spans="1:21">
      <c r="A192" s="5" t="s">
        <v>101</v>
      </c>
      <c r="B192" s="6">
        <v>12.55</v>
      </c>
      <c r="C192" s="6">
        <v>78.666666666666657</v>
      </c>
      <c r="D192" s="6">
        <v>90</v>
      </c>
      <c r="E192" s="6"/>
      <c r="F192" s="6"/>
      <c r="G192" s="6"/>
      <c r="H192" s="6">
        <v>181.21666666666664</v>
      </c>
      <c r="M192" s="5" t="s">
        <v>101</v>
      </c>
      <c r="N192" s="6">
        <v>12.55</v>
      </c>
      <c r="O192" s="6">
        <v>78.666666666666657</v>
      </c>
      <c r="P192" s="6">
        <v>90</v>
      </c>
      <c r="Q192" s="6"/>
      <c r="R192" s="6"/>
      <c r="S192" s="6"/>
      <c r="T192" s="6">
        <f>SUM(N192:S192)</f>
        <v>181.21666666666664</v>
      </c>
      <c r="U192" s="49">
        <f t="shared" si="12"/>
        <v>5.7925167694239492E-3</v>
      </c>
    </row>
    <row r="193" spans="1:21">
      <c r="A193" s="5" t="s">
        <v>191</v>
      </c>
      <c r="B193" s="6">
        <v>18.333333333333336</v>
      </c>
      <c r="C193" s="6">
        <v>36.333333333333336</v>
      </c>
      <c r="D193" s="6">
        <v>27.666666666666668</v>
      </c>
      <c r="E193" s="6">
        <v>40.333333333333329</v>
      </c>
      <c r="F193" s="6">
        <v>25.166666666666668</v>
      </c>
      <c r="G193" s="6">
        <v>30.166666666666668</v>
      </c>
      <c r="H193" s="6">
        <v>178</v>
      </c>
      <c r="M193" s="5" t="s">
        <v>191</v>
      </c>
      <c r="N193" s="6">
        <v>18.333333333333336</v>
      </c>
      <c r="O193" s="6">
        <v>36.333333333333336</v>
      </c>
      <c r="P193" s="6">
        <v>27.666666666666668</v>
      </c>
      <c r="Q193" s="6">
        <v>40.333333333333329</v>
      </c>
      <c r="R193" s="6">
        <v>25.166666666666668</v>
      </c>
      <c r="S193" s="6">
        <v>30.166666666666668</v>
      </c>
      <c r="T193" s="6">
        <f>SUM(N193:S193)</f>
        <v>178</v>
      </c>
      <c r="U193" s="49">
        <f t="shared" si="12"/>
        <v>5.6896973326080917E-3</v>
      </c>
    </row>
    <row r="194" spans="1:21">
      <c r="A194" s="5" t="s">
        <v>94</v>
      </c>
      <c r="B194" s="6">
        <v>18.100000000000001</v>
      </c>
      <c r="C194" s="6"/>
      <c r="D194" s="6"/>
      <c r="E194" s="6">
        <v>52.133333333333333</v>
      </c>
      <c r="F194" s="6">
        <v>52.3</v>
      </c>
      <c r="G194" s="6">
        <v>38.283333333333331</v>
      </c>
      <c r="H194" s="6">
        <v>160.81666666666666</v>
      </c>
      <c r="M194" s="5" t="s">
        <v>94</v>
      </c>
      <c r="N194" s="6">
        <v>18.100000000000001</v>
      </c>
      <c r="O194" s="6"/>
      <c r="P194" s="6"/>
      <c r="Q194" s="6">
        <v>52.133333333333333</v>
      </c>
      <c r="R194" s="6">
        <v>52.3</v>
      </c>
      <c r="S194" s="6">
        <v>38.283333333333331</v>
      </c>
      <c r="T194" s="6">
        <f>SUM(N194:S194)</f>
        <v>160.81666666666666</v>
      </c>
      <c r="U194" s="49">
        <f t="shared" si="12"/>
        <v>5.1404390975969549E-3</v>
      </c>
    </row>
    <row r="195" spans="1:21">
      <c r="A195" s="5" t="s">
        <v>276</v>
      </c>
      <c r="B195" s="6"/>
      <c r="C195" s="6">
        <v>0</v>
      </c>
      <c r="D195" s="6"/>
      <c r="E195" s="6"/>
      <c r="F195" s="6">
        <v>75.3</v>
      </c>
      <c r="G195" s="6">
        <v>73.883333333333326</v>
      </c>
      <c r="H195" s="6">
        <v>149.18333333333334</v>
      </c>
      <c r="M195" s="5" t="s">
        <v>276</v>
      </c>
      <c r="N195" s="6"/>
      <c r="O195" s="6">
        <v>0</v>
      </c>
      <c r="P195" s="6"/>
      <c r="Q195" s="6"/>
      <c r="R195" s="6">
        <v>75.3</v>
      </c>
      <c r="S195" s="6">
        <v>73.883333333333326</v>
      </c>
      <c r="T195" s="6">
        <f>SUM(N195:S195)</f>
        <v>149.18333333333334</v>
      </c>
      <c r="U195" s="49">
        <f t="shared" si="12"/>
        <v>4.7685843468328682E-3</v>
      </c>
    </row>
    <row r="196" spans="1:21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124.00000000000001</v>
      </c>
      <c r="M196" s="5" t="s">
        <v>347</v>
      </c>
      <c r="N196" s="6"/>
      <c r="O196" s="6"/>
      <c r="P196" s="6"/>
      <c r="Q196" s="6">
        <v>5</v>
      </c>
      <c r="R196" s="6">
        <v>74.833333333333343</v>
      </c>
      <c r="S196" s="6">
        <v>44.166666666666671</v>
      </c>
      <c r="T196" s="6">
        <f>SUM(N196:S196)</f>
        <v>124.00000000000001</v>
      </c>
      <c r="U196" s="49">
        <f t="shared" si="12"/>
        <v>3.9636093777719299E-3</v>
      </c>
    </row>
    <row r="197" spans="1:21">
      <c r="A197" s="5" t="s">
        <v>357</v>
      </c>
      <c r="B197" s="6"/>
      <c r="C197" s="6"/>
      <c r="D197" s="6"/>
      <c r="E197" s="6">
        <v>44</v>
      </c>
      <c r="F197" s="6"/>
      <c r="G197" s="6">
        <v>68</v>
      </c>
      <c r="H197" s="6">
        <v>112</v>
      </c>
      <c r="M197" s="5" t="s">
        <v>357</v>
      </c>
      <c r="N197" s="6"/>
      <c r="O197" s="6"/>
      <c r="P197" s="6"/>
      <c r="Q197" s="6">
        <v>44</v>
      </c>
      <c r="R197" s="6"/>
      <c r="S197" s="6">
        <v>68</v>
      </c>
      <c r="T197" s="6">
        <f>SUM(N197:S197)</f>
        <v>112</v>
      </c>
      <c r="U197" s="49">
        <f t="shared" si="12"/>
        <v>3.5800342766972265E-3</v>
      </c>
    </row>
    <row r="198" spans="1:21">
      <c r="A198" s="5" t="s">
        <v>282</v>
      </c>
      <c r="B198" s="6"/>
      <c r="C198" s="6">
        <v>8</v>
      </c>
      <c r="D198" s="6"/>
      <c r="E198" s="6">
        <v>8</v>
      </c>
      <c r="F198" s="6">
        <v>35</v>
      </c>
      <c r="G198" s="6">
        <v>48</v>
      </c>
      <c r="H198" s="6">
        <v>99</v>
      </c>
      <c r="M198" s="5" t="s">
        <v>282</v>
      </c>
      <c r="N198" s="6"/>
      <c r="O198" s="6">
        <v>8</v>
      </c>
      <c r="P198" s="6"/>
      <c r="Q198" s="6">
        <v>8</v>
      </c>
      <c r="R198" s="6">
        <v>35</v>
      </c>
      <c r="S198" s="6">
        <v>48</v>
      </c>
      <c r="T198" s="6">
        <f>SUM(N198:S198)</f>
        <v>99</v>
      </c>
      <c r="U198" s="49">
        <f t="shared" si="12"/>
        <v>3.1644945838662985E-3</v>
      </c>
    </row>
    <row r="199" spans="1:21">
      <c r="A199" s="5" t="s">
        <v>163</v>
      </c>
      <c r="B199" s="6">
        <v>18.166666666666668</v>
      </c>
      <c r="C199" s="6">
        <v>0</v>
      </c>
      <c r="D199" s="6"/>
      <c r="E199" s="6"/>
      <c r="F199" s="6"/>
      <c r="G199" s="6">
        <v>14.083333333333334</v>
      </c>
      <c r="H199" s="6">
        <v>32.25</v>
      </c>
      <c r="M199" s="5" t="s">
        <v>163</v>
      </c>
      <c r="N199" s="6">
        <v>18.166666666666668</v>
      </c>
      <c r="O199" s="6">
        <v>0</v>
      </c>
      <c r="P199" s="6"/>
      <c r="Q199" s="6"/>
      <c r="R199" s="6"/>
      <c r="S199" s="6">
        <v>14.083333333333334</v>
      </c>
      <c r="T199" s="6">
        <f>SUM(N199:S199)</f>
        <v>32.25</v>
      </c>
      <c r="U199" s="49">
        <f t="shared" si="12"/>
        <v>1.0308580841382638E-3</v>
      </c>
    </row>
    <row r="200" spans="1:21" ht="15">
      <c r="A200" s="5" t="s">
        <v>421</v>
      </c>
      <c r="B200" s="6">
        <v>4332.7166666666672</v>
      </c>
      <c r="C200" s="6">
        <v>4642.3499999999995</v>
      </c>
      <c r="D200" s="6">
        <v>4584.7999999999993</v>
      </c>
      <c r="E200" s="6">
        <v>4326.6166666666668</v>
      </c>
      <c r="F200" s="6">
        <v>5369.333333333333</v>
      </c>
      <c r="G200" s="6">
        <v>8028.8</v>
      </c>
      <c r="H200" s="6">
        <v>31284.616666666665</v>
      </c>
      <c r="M200" s="25" t="s">
        <v>421</v>
      </c>
      <c r="N200" s="25">
        <f>SUM(N168:N199)</f>
        <v>4332.7166666666672</v>
      </c>
      <c r="O200" s="25">
        <f t="shared" ref="O200:T200" si="13">SUM(O168:O199)</f>
        <v>4642.3500000000004</v>
      </c>
      <c r="P200" s="25">
        <f t="shared" si="13"/>
        <v>4584.8</v>
      </c>
      <c r="Q200" s="25">
        <f t="shared" si="13"/>
        <v>4326.6166666666659</v>
      </c>
      <c r="R200" s="25">
        <f t="shared" si="13"/>
        <v>5369.333333333333</v>
      </c>
      <c r="S200" s="25">
        <f t="shared" si="13"/>
        <v>8028.7999999999993</v>
      </c>
      <c r="T200" s="25">
        <f t="shared" si="13"/>
        <v>31284.616666666669</v>
      </c>
      <c r="U200" s="50">
        <f t="shared" si="12"/>
        <v>1</v>
      </c>
    </row>
  </sheetData>
  <sortState xmlns:xlrd2="http://schemas.microsoft.com/office/spreadsheetml/2017/richdata2" ref="M168:T199">
    <sortCondition descending="1" ref="T168:T199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4" sqref="A24"/>
    </sheetView>
  </sheetViews>
  <sheetFormatPr baseColWidth="10" defaultColWidth="9.140625" defaultRowHeight="12.75"/>
  <cols>
    <col min="1" max="1" width="18" style="46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34" customFormat="1">
      <c r="A1" s="34" t="s">
        <v>0</v>
      </c>
      <c r="B1" s="34" t="s">
        <v>413</v>
      </c>
      <c r="C1" s="34" t="s">
        <v>1</v>
      </c>
      <c r="D1" s="34" t="s">
        <v>2</v>
      </c>
      <c r="E1" s="34" t="s">
        <v>455</v>
      </c>
      <c r="F1" s="34" t="s">
        <v>3</v>
      </c>
      <c r="G1" s="34" t="s">
        <v>4</v>
      </c>
      <c r="H1" s="34" t="s">
        <v>5</v>
      </c>
      <c r="I1" s="34" t="s">
        <v>6</v>
      </c>
      <c r="J1" s="34" t="s">
        <v>7</v>
      </c>
      <c r="K1" s="34" t="s">
        <v>422</v>
      </c>
      <c r="L1" s="34" t="s">
        <v>8</v>
      </c>
      <c r="M1" s="34" t="s">
        <v>9</v>
      </c>
      <c r="N1" s="34" t="s">
        <v>454</v>
      </c>
      <c r="O1" s="34" t="s">
        <v>446</v>
      </c>
      <c r="P1" s="34" t="s">
        <v>447</v>
      </c>
      <c r="Q1" s="31" t="s">
        <v>444</v>
      </c>
      <c r="R1" s="31" t="s">
        <v>445</v>
      </c>
    </row>
    <row r="2" spans="1:26">
      <c r="A2" s="45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6">
        <v>4</v>
      </c>
      <c r="N2" s="41">
        <f>LEN($M2)</f>
        <v>1</v>
      </c>
      <c r="O2" s="42" t="str">
        <f>IF(N2="1",$M2,IF(N2=2,LEFT($M2,2),LEFT($M2,2)))</f>
        <v>4</v>
      </c>
      <c r="P2" s="42">
        <f>IF(N2&lt;=2,0,MID($M2,3,3))</f>
        <v>0</v>
      </c>
      <c r="Q2" s="43">
        <f t="shared" ref="Q2" si="0">+(O2*60)+P2</f>
        <v>240</v>
      </c>
      <c r="R2" s="43">
        <f>+Q2/60</f>
        <v>4</v>
      </c>
      <c r="U2" s="40"/>
      <c r="V2" s="40"/>
      <c r="W2" s="10"/>
      <c r="X2" s="6"/>
      <c r="Z2" s="39"/>
    </row>
    <row r="3" spans="1:26">
      <c r="A3" s="45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6">
        <v>430</v>
      </c>
      <c r="N3" s="41">
        <f t="shared" ref="N3:N66" si="2">LEN($M3)</f>
        <v>3</v>
      </c>
      <c r="O3" s="42" t="str">
        <f t="shared" ref="O3:O66" si="3">IF(N3="1",$M3,IF(N3=2,LEFT($M3,2),LEFT($M3,2)))</f>
        <v>43</v>
      </c>
      <c r="P3" s="42" t="str">
        <f t="shared" ref="P3:P66" si="4">IF(N3&lt;=2,0,MID($M3,3,3))</f>
        <v>0</v>
      </c>
      <c r="Q3" s="43">
        <f t="shared" ref="Q3:Q66" si="5">(O3*60)+P3</f>
        <v>2580</v>
      </c>
      <c r="R3" s="43">
        <f t="shared" ref="R3:R66" si="6">+Q3/60</f>
        <v>43</v>
      </c>
      <c r="U3" s="40"/>
      <c r="V3" s="40"/>
      <c r="W3" s="10"/>
      <c r="X3" s="6"/>
      <c r="Z3" s="39"/>
    </row>
    <row r="4" spans="1:26">
      <c r="A4" s="45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467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6">
        <v>16</v>
      </c>
      <c r="N4" s="41">
        <f t="shared" si="2"/>
        <v>2</v>
      </c>
      <c r="O4" s="42" t="str">
        <f t="shared" si="3"/>
        <v>16</v>
      </c>
      <c r="P4" s="42">
        <f t="shared" si="4"/>
        <v>0</v>
      </c>
      <c r="Q4" s="43">
        <f t="shared" si="5"/>
        <v>960</v>
      </c>
      <c r="R4" s="43">
        <f t="shared" si="6"/>
        <v>16</v>
      </c>
      <c r="U4" s="40"/>
      <c r="V4" s="40"/>
      <c r="W4" s="10"/>
      <c r="X4" s="6"/>
      <c r="Z4" s="39"/>
    </row>
    <row r="5" spans="1:26">
      <c r="A5" s="45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6">
        <v>518</v>
      </c>
      <c r="N5" s="41">
        <f t="shared" si="2"/>
        <v>3</v>
      </c>
      <c r="O5" s="42" t="str">
        <f t="shared" si="3"/>
        <v>51</v>
      </c>
      <c r="P5" s="42" t="str">
        <f t="shared" si="4"/>
        <v>8</v>
      </c>
      <c r="Q5" s="43">
        <f t="shared" si="5"/>
        <v>3068</v>
      </c>
      <c r="R5" s="43">
        <f t="shared" si="6"/>
        <v>51.133333333333333</v>
      </c>
      <c r="U5" s="40"/>
      <c r="V5" s="40"/>
      <c r="W5" s="10"/>
      <c r="X5" s="6"/>
      <c r="Z5" s="39"/>
    </row>
    <row r="6" spans="1:26">
      <c r="A6" s="45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6">
        <v>2406</v>
      </c>
      <c r="N6" s="41">
        <f t="shared" si="2"/>
        <v>4</v>
      </c>
      <c r="O6" s="42" t="str">
        <f t="shared" si="3"/>
        <v>24</v>
      </c>
      <c r="P6" s="42" t="str">
        <f t="shared" si="4"/>
        <v>06</v>
      </c>
      <c r="Q6" s="43">
        <f t="shared" si="5"/>
        <v>1446</v>
      </c>
      <c r="R6" s="43">
        <f t="shared" si="6"/>
        <v>24.1</v>
      </c>
      <c r="U6" s="40"/>
      <c r="V6" s="40"/>
      <c r="W6" s="10"/>
      <c r="X6" s="6"/>
      <c r="Z6" s="39"/>
    </row>
    <row r="7" spans="1:26">
      <c r="A7" s="45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6">
        <v>2248</v>
      </c>
      <c r="N7" s="41">
        <f t="shared" si="2"/>
        <v>4</v>
      </c>
      <c r="O7" s="42" t="str">
        <f t="shared" si="3"/>
        <v>22</v>
      </c>
      <c r="P7" s="42" t="str">
        <f t="shared" si="4"/>
        <v>48</v>
      </c>
      <c r="Q7" s="43">
        <f t="shared" si="5"/>
        <v>1368</v>
      </c>
      <c r="R7" s="43">
        <f t="shared" si="6"/>
        <v>22.8</v>
      </c>
      <c r="U7" s="40"/>
      <c r="V7" s="40"/>
      <c r="W7" s="10"/>
      <c r="X7" s="6"/>
      <c r="Z7" s="39"/>
    </row>
    <row r="8" spans="1:26">
      <c r="A8" s="45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6">
        <v>6324</v>
      </c>
      <c r="N8" s="41">
        <f t="shared" si="2"/>
        <v>4</v>
      </c>
      <c r="O8" s="42" t="str">
        <f t="shared" si="3"/>
        <v>63</v>
      </c>
      <c r="P8" s="42" t="str">
        <f t="shared" si="4"/>
        <v>24</v>
      </c>
      <c r="Q8" s="43">
        <f t="shared" si="5"/>
        <v>3804</v>
      </c>
      <c r="R8" s="43">
        <f t="shared" si="6"/>
        <v>63.4</v>
      </c>
      <c r="U8" s="40"/>
      <c r="V8" s="40"/>
      <c r="W8" s="10"/>
      <c r="X8" s="6"/>
      <c r="Z8" s="39"/>
    </row>
    <row r="9" spans="1:26">
      <c r="A9" s="45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6">
        <v>6536</v>
      </c>
      <c r="N9" s="41">
        <f t="shared" si="2"/>
        <v>4</v>
      </c>
      <c r="O9" s="42" t="str">
        <f t="shared" si="3"/>
        <v>65</v>
      </c>
      <c r="P9" s="42" t="str">
        <f t="shared" si="4"/>
        <v>36</v>
      </c>
      <c r="Q9" s="43">
        <f t="shared" si="5"/>
        <v>3936</v>
      </c>
      <c r="R9" s="43">
        <f t="shared" si="6"/>
        <v>65.599999999999994</v>
      </c>
      <c r="U9" s="40"/>
      <c r="V9" s="40"/>
      <c r="W9" s="10"/>
      <c r="X9" s="6"/>
      <c r="Z9" s="39"/>
    </row>
    <row r="10" spans="1:26">
      <c r="A10" s="45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6">
        <v>1018</v>
      </c>
      <c r="N10" s="41">
        <f t="shared" si="2"/>
        <v>4</v>
      </c>
      <c r="O10" s="42" t="str">
        <f t="shared" si="3"/>
        <v>10</v>
      </c>
      <c r="P10" s="42" t="str">
        <f t="shared" si="4"/>
        <v>18</v>
      </c>
      <c r="Q10" s="43">
        <f t="shared" si="5"/>
        <v>618</v>
      </c>
      <c r="R10" s="43">
        <f t="shared" si="6"/>
        <v>10.3</v>
      </c>
      <c r="U10" s="40"/>
      <c r="V10" s="40"/>
      <c r="W10" s="10"/>
      <c r="X10" s="6"/>
      <c r="Z10" s="39"/>
    </row>
    <row r="11" spans="1:26">
      <c r="A11" s="45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6">
        <v>6106</v>
      </c>
      <c r="N11" s="41">
        <f t="shared" si="2"/>
        <v>4</v>
      </c>
      <c r="O11" s="42" t="str">
        <f t="shared" si="3"/>
        <v>61</v>
      </c>
      <c r="P11" s="42" t="str">
        <f t="shared" si="4"/>
        <v>06</v>
      </c>
      <c r="Q11" s="43">
        <f t="shared" si="5"/>
        <v>3666</v>
      </c>
      <c r="R11" s="43">
        <f t="shared" si="6"/>
        <v>61.1</v>
      </c>
      <c r="U11" s="40"/>
      <c r="V11" s="40"/>
      <c r="W11" s="10"/>
      <c r="X11" s="6"/>
      <c r="Z11" s="39"/>
    </row>
    <row r="12" spans="1:26">
      <c r="A12" s="45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456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6">
        <v>39</v>
      </c>
      <c r="N12" s="41">
        <f t="shared" si="2"/>
        <v>2</v>
      </c>
      <c r="O12" s="42" t="str">
        <f t="shared" si="3"/>
        <v>39</v>
      </c>
      <c r="P12" s="42">
        <f t="shared" si="4"/>
        <v>0</v>
      </c>
      <c r="Q12" s="43">
        <f t="shared" si="5"/>
        <v>2340</v>
      </c>
      <c r="R12" s="43">
        <f t="shared" si="6"/>
        <v>39</v>
      </c>
      <c r="U12" s="40"/>
      <c r="V12" s="40"/>
      <c r="W12" s="10"/>
      <c r="X12" s="6"/>
      <c r="Z12" s="39"/>
    </row>
    <row r="13" spans="1:26">
      <c r="A13" s="45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456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6">
        <v>366</v>
      </c>
      <c r="N13" s="41">
        <f t="shared" si="2"/>
        <v>3</v>
      </c>
      <c r="O13" s="42" t="str">
        <f t="shared" si="3"/>
        <v>36</v>
      </c>
      <c r="P13" s="42" t="str">
        <f t="shared" si="4"/>
        <v>6</v>
      </c>
      <c r="Q13" s="43">
        <f t="shared" si="5"/>
        <v>2166</v>
      </c>
      <c r="R13" s="43">
        <f t="shared" si="6"/>
        <v>36.1</v>
      </c>
      <c r="U13" s="40"/>
      <c r="V13" s="40"/>
      <c r="W13" s="10"/>
      <c r="X13" s="6"/>
      <c r="Z13" s="39"/>
    </row>
    <row r="14" spans="1:26">
      <c r="A14" s="45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456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26">
        <v>101</v>
      </c>
      <c r="N14" s="41">
        <f t="shared" si="2"/>
        <v>3</v>
      </c>
      <c r="O14" s="42" t="str">
        <f t="shared" si="3"/>
        <v>10</v>
      </c>
      <c r="P14" s="42" t="str">
        <f t="shared" si="4"/>
        <v>1</v>
      </c>
      <c r="Q14" s="43">
        <f t="shared" si="5"/>
        <v>601</v>
      </c>
      <c r="R14" s="43">
        <f t="shared" si="6"/>
        <v>10.016666666666667</v>
      </c>
      <c r="U14" s="40"/>
      <c r="V14" s="40"/>
      <c r="W14" s="10"/>
      <c r="X14" s="6"/>
      <c r="Z14" s="39"/>
    </row>
    <row r="15" spans="1:26">
      <c r="A15" s="45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456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26">
        <v>401</v>
      </c>
      <c r="N15" s="41">
        <f t="shared" si="2"/>
        <v>3</v>
      </c>
      <c r="O15" s="42" t="str">
        <f t="shared" si="3"/>
        <v>40</v>
      </c>
      <c r="P15" s="42" t="str">
        <f t="shared" si="4"/>
        <v>1</v>
      </c>
      <c r="Q15" s="43">
        <f t="shared" si="5"/>
        <v>2401</v>
      </c>
      <c r="R15" s="43">
        <f t="shared" si="6"/>
        <v>40.016666666666666</v>
      </c>
      <c r="U15" s="40"/>
      <c r="V15" s="40"/>
      <c r="W15" s="10"/>
      <c r="X15" s="6"/>
      <c r="Z15" s="39"/>
    </row>
    <row r="16" spans="1:26">
      <c r="A16" s="45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456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26">
        <v>443</v>
      </c>
      <c r="N16" s="41">
        <f t="shared" si="2"/>
        <v>3</v>
      </c>
      <c r="O16" s="42" t="str">
        <f t="shared" si="3"/>
        <v>44</v>
      </c>
      <c r="P16" s="42" t="str">
        <f t="shared" si="4"/>
        <v>3</v>
      </c>
      <c r="Q16" s="43">
        <f t="shared" si="5"/>
        <v>2643</v>
      </c>
      <c r="R16" s="43">
        <f t="shared" si="6"/>
        <v>44.05</v>
      </c>
      <c r="U16" s="40"/>
      <c r="V16" s="40"/>
      <c r="W16" s="10"/>
      <c r="X16" s="6"/>
      <c r="Z16" s="39"/>
    </row>
    <row r="17" spans="1:26">
      <c r="A17" s="45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456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26">
        <v>405</v>
      </c>
      <c r="N17" s="41">
        <f t="shared" si="2"/>
        <v>3</v>
      </c>
      <c r="O17" s="42" t="str">
        <f t="shared" si="3"/>
        <v>40</v>
      </c>
      <c r="P17" s="42" t="str">
        <f t="shared" si="4"/>
        <v>5</v>
      </c>
      <c r="Q17" s="43">
        <f t="shared" si="5"/>
        <v>2405</v>
      </c>
      <c r="R17" s="43">
        <f t="shared" si="6"/>
        <v>40.083333333333336</v>
      </c>
      <c r="U17" s="40"/>
      <c r="V17" s="40"/>
      <c r="W17" s="10"/>
      <c r="X17" s="6"/>
      <c r="Z17" s="39"/>
    </row>
    <row r="18" spans="1:26">
      <c r="A18" s="45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456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26">
        <v>429</v>
      </c>
      <c r="N18" s="41">
        <f t="shared" si="2"/>
        <v>3</v>
      </c>
      <c r="O18" s="42" t="str">
        <f t="shared" si="3"/>
        <v>42</v>
      </c>
      <c r="P18" s="42" t="str">
        <f t="shared" si="4"/>
        <v>9</v>
      </c>
      <c r="Q18" s="43">
        <f t="shared" si="5"/>
        <v>2529</v>
      </c>
      <c r="R18" s="43">
        <f t="shared" si="6"/>
        <v>42.15</v>
      </c>
      <c r="U18" s="40"/>
      <c r="V18" s="40"/>
      <c r="W18" s="10"/>
      <c r="X18" s="6"/>
      <c r="Z18" s="39"/>
    </row>
    <row r="19" spans="1:26">
      <c r="A19" s="45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456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26">
        <v>458</v>
      </c>
      <c r="N19" s="41">
        <f t="shared" si="2"/>
        <v>3</v>
      </c>
      <c r="O19" s="42" t="str">
        <f t="shared" si="3"/>
        <v>45</v>
      </c>
      <c r="P19" s="42" t="str">
        <f t="shared" si="4"/>
        <v>8</v>
      </c>
      <c r="Q19" s="43">
        <f t="shared" si="5"/>
        <v>2708</v>
      </c>
      <c r="R19" s="43">
        <f t="shared" si="6"/>
        <v>45.133333333333333</v>
      </c>
      <c r="U19" s="40"/>
      <c r="V19" s="40"/>
      <c r="W19" s="10"/>
      <c r="X19" s="6"/>
    </row>
    <row r="20" spans="1:26">
      <c r="A20" s="45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456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26">
        <v>454</v>
      </c>
      <c r="N20" s="41">
        <f t="shared" si="2"/>
        <v>3</v>
      </c>
      <c r="O20" s="42" t="str">
        <f t="shared" si="3"/>
        <v>45</v>
      </c>
      <c r="P20" s="42" t="str">
        <f t="shared" si="4"/>
        <v>4</v>
      </c>
      <c r="Q20" s="43">
        <f t="shared" si="5"/>
        <v>2704</v>
      </c>
      <c r="R20" s="43">
        <f t="shared" si="6"/>
        <v>45.06666666666667</v>
      </c>
      <c r="U20" s="40"/>
      <c r="V20" s="40"/>
      <c r="W20" s="10"/>
      <c r="X20" s="6"/>
    </row>
    <row r="21" spans="1:26">
      <c r="A21" s="45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456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26">
        <v>472</v>
      </c>
      <c r="N21" s="41">
        <f t="shared" si="2"/>
        <v>3</v>
      </c>
      <c r="O21" s="42" t="str">
        <f t="shared" si="3"/>
        <v>47</v>
      </c>
      <c r="P21" s="42" t="str">
        <f t="shared" si="4"/>
        <v>2</v>
      </c>
      <c r="Q21" s="43">
        <f t="shared" si="5"/>
        <v>2822</v>
      </c>
      <c r="R21" s="43">
        <f t="shared" si="6"/>
        <v>47.033333333333331</v>
      </c>
      <c r="U21" s="40"/>
      <c r="V21" s="40"/>
      <c r="W21" s="10"/>
      <c r="X21" s="6"/>
    </row>
    <row r="22" spans="1:26">
      <c r="A22" s="45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456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26">
        <v>415</v>
      </c>
      <c r="N22" s="41">
        <f t="shared" si="2"/>
        <v>3</v>
      </c>
      <c r="O22" s="42" t="str">
        <f t="shared" si="3"/>
        <v>41</v>
      </c>
      <c r="P22" s="42" t="str">
        <f t="shared" si="4"/>
        <v>5</v>
      </c>
      <c r="Q22" s="43">
        <f t="shared" si="5"/>
        <v>2465</v>
      </c>
      <c r="R22" s="43">
        <f t="shared" si="6"/>
        <v>41.083333333333336</v>
      </c>
      <c r="U22" s="40"/>
      <c r="V22" s="40"/>
      <c r="W22" s="10"/>
      <c r="X22" s="6"/>
    </row>
    <row r="23" spans="1:26">
      <c r="A23" s="45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471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6">
        <v>183</v>
      </c>
      <c r="N23" s="41">
        <f t="shared" si="2"/>
        <v>3</v>
      </c>
      <c r="O23" s="42" t="str">
        <f t="shared" si="3"/>
        <v>18</v>
      </c>
      <c r="P23" s="42" t="str">
        <f t="shared" si="4"/>
        <v>3</v>
      </c>
      <c r="Q23" s="43">
        <f t="shared" si="5"/>
        <v>1083</v>
      </c>
      <c r="R23" s="43">
        <f t="shared" si="6"/>
        <v>18.05</v>
      </c>
      <c r="U23" s="40"/>
      <c r="V23" s="40"/>
      <c r="W23" s="10"/>
      <c r="X23" s="6"/>
    </row>
    <row r="24" spans="1:26">
      <c r="A24" s="45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471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6">
        <v>328</v>
      </c>
      <c r="N24" s="41">
        <f t="shared" si="2"/>
        <v>3</v>
      </c>
      <c r="O24" s="42" t="str">
        <f t="shared" si="3"/>
        <v>32</v>
      </c>
      <c r="P24" s="42" t="str">
        <f t="shared" si="4"/>
        <v>8</v>
      </c>
      <c r="Q24" s="43">
        <f t="shared" si="5"/>
        <v>1928</v>
      </c>
      <c r="R24" s="43">
        <f t="shared" si="6"/>
        <v>32.133333333333333</v>
      </c>
      <c r="U24" s="40"/>
      <c r="V24" s="40"/>
      <c r="W24" s="10"/>
      <c r="X24" s="6"/>
    </row>
    <row r="25" spans="1:26">
      <c r="A25" s="45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471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6">
        <v>498</v>
      </c>
      <c r="N25" s="41">
        <f t="shared" si="2"/>
        <v>3</v>
      </c>
      <c r="O25" s="42" t="str">
        <f t="shared" si="3"/>
        <v>49</v>
      </c>
      <c r="P25" s="42" t="str">
        <f t="shared" si="4"/>
        <v>8</v>
      </c>
      <c r="Q25" s="43">
        <f t="shared" si="5"/>
        <v>2948</v>
      </c>
      <c r="R25" s="43">
        <f t="shared" si="6"/>
        <v>49.133333333333333</v>
      </c>
      <c r="U25" s="40"/>
      <c r="V25" s="40"/>
      <c r="W25" s="10"/>
      <c r="X25" s="6"/>
    </row>
    <row r="26" spans="1:26">
      <c r="A26" s="45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6">
        <v>54</v>
      </c>
      <c r="N26" s="41">
        <f t="shared" si="2"/>
        <v>2</v>
      </c>
      <c r="O26" s="42" t="str">
        <f t="shared" si="3"/>
        <v>54</v>
      </c>
      <c r="P26" s="42">
        <f t="shared" si="4"/>
        <v>0</v>
      </c>
      <c r="Q26" s="43">
        <f t="shared" si="5"/>
        <v>3240</v>
      </c>
      <c r="R26" s="43">
        <f t="shared" si="6"/>
        <v>54</v>
      </c>
      <c r="U26" s="40"/>
      <c r="V26" s="40"/>
      <c r="W26" s="10"/>
      <c r="X26" s="6"/>
    </row>
    <row r="27" spans="1:26">
      <c r="A27" s="45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6">
        <v>92</v>
      </c>
      <c r="N27" s="41">
        <f t="shared" si="2"/>
        <v>2</v>
      </c>
      <c r="O27" s="42" t="str">
        <f t="shared" si="3"/>
        <v>92</v>
      </c>
      <c r="P27" s="42">
        <f t="shared" si="4"/>
        <v>0</v>
      </c>
      <c r="Q27" s="43">
        <f t="shared" si="5"/>
        <v>5520</v>
      </c>
      <c r="R27" s="43">
        <f t="shared" si="6"/>
        <v>92</v>
      </c>
      <c r="U27" s="40"/>
      <c r="V27" s="40"/>
      <c r="W27" s="10"/>
      <c r="X27" s="6"/>
    </row>
    <row r="28" spans="1:26">
      <c r="A28" s="45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26">
        <v>41</v>
      </c>
      <c r="N28" s="41">
        <f t="shared" si="2"/>
        <v>2</v>
      </c>
      <c r="O28" s="42" t="str">
        <f t="shared" si="3"/>
        <v>41</v>
      </c>
      <c r="P28" s="42">
        <f t="shared" si="4"/>
        <v>0</v>
      </c>
      <c r="Q28" s="43">
        <f t="shared" si="5"/>
        <v>2460</v>
      </c>
      <c r="R28" s="43">
        <f t="shared" si="6"/>
        <v>41</v>
      </c>
      <c r="U28" s="40"/>
      <c r="V28" s="40"/>
      <c r="W28" s="10"/>
      <c r="X28" s="6"/>
    </row>
    <row r="29" spans="1:26">
      <c r="A29" s="45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26">
        <v>118</v>
      </c>
      <c r="N29" s="41">
        <f t="shared" si="2"/>
        <v>3</v>
      </c>
      <c r="O29" s="42" t="str">
        <f t="shared" si="3"/>
        <v>11</v>
      </c>
      <c r="P29" s="42" t="str">
        <f t="shared" si="4"/>
        <v>8</v>
      </c>
      <c r="Q29" s="43">
        <f t="shared" si="5"/>
        <v>668</v>
      </c>
      <c r="R29" s="43">
        <f t="shared" si="6"/>
        <v>11.133333333333333</v>
      </c>
      <c r="U29" s="40"/>
      <c r="V29" s="40"/>
      <c r="W29" s="10"/>
      <c r="X29" s="6"/>
    </row>
    <row r="30" spans="1:26">
      <c r="A30" s="45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26">
        <v>9</v>
      </c>
      <c r="N30" s="41">
        <f t="shared" si="2"/>
        <v>1</v>
      </c>
      <c r="O30" s="42" t="str">
        <f t="shared" si="3"/>
        <v>9</v>
      </c>
      <c r="P30" s="42">
        <f t="shared" si="4"/>
        <v>0</v>
      </c>
      <c r="Q30" s="43">
        <f t="shared" si="5"/>
        <v>540</v>
      </c>
      <c r="R30" s="43">
        <f t="shared" si="6"/>
        <v>9</v>
      </c>
      <c r="U30" s="40"/>
      <c r="V30" s="40"/>
      <c r="W30" s="10"/>
      <c r="X30" s="6"/>
    </row>
    <row r="31" spans="1:26">
      <c r="A31" s="45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26">
        <v>127</v>
      </c>
      <c r="N31" s="41">
        <f t="shared" si="2"/>
        <v>3</v>
      </c>
      <c r="O31" s="42" t="str">
        <f t="shared" si="3"/>
        <v>12</v>
      </c>
      <c r="P31" s="42" t="str">
        <f t="shared" si="4"/>
        <v>7</v>
      </c>
      <c r="Q31" s="43">
        <f t="shared" si="5"/>
        <v>727</v>
      </c>
      <c r="R31" s="43">
        <f t="shared" si="6"/>
        <v>12.116666666666667</v>
      </c>
      <c r="U31" s="40"/>
      <c r="V31" s="40"/>
      <c r="W31" s="10"/>
      <c r="X31" s="6"/>
    </row>
    <row r="32" spans="1:26">
      <c r="A32" s="45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26">
        <v>88</v>
      </c>
      <c r="N32" s="41">
        <f t="shared" si="2"/>
        <v>2</v>
      </c>
      <c r="O32" s="42" t="str">
        <f t="shared" si="3"/>
        <v>88</v>
      </c>
      <c r="P32" s="42">
        <f t="shared" si="4"/>
        <v>0</v>
      </c>
      <c r="Q32" s="43">
        <f t="shared" si="5"/>
        <v>5280</v>
      </c>
      <c r="R32" s="43">
        <f t="shared" si="6"/>
        <v>88</v>
      </c>
      <c r="U32" s="40"/>
      <c r="V32" s="40"/>
      <c r="W32" s="10"/>
      <c r="X32" s="6"/>
    </row>
    <row r="33" spans="1:24">
      <c r="A33" s="45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26">
        <v>35</v>
      </c>
      <c r="N33" s="41">
        <f t="shared" si="2"/>
        <v>2</v>
      </c>
      <c r="O33" s="42" t="str">
        <f t="shared" si="3"/>
        <v>35</v>
      </c>
      <c r="P33" s="42">
        <f t="shared" si="4"/>
        <v>0</v>
      </c>
      <c r="Q33" s="43">
        <f t="shared" si="5"/>
        <v>2100</v>
      </c>
      <c r="R33" s="43">
        <f t="shared" si="6"/>
        <v>35</v>
      </c>
      <c r="U33" s="40"/>
      <c r="V33" s="40"/>
      <c r="W33" s="10"/>
      <c r="X33" s="6"/>
    </row>
    <row r="34" spans="1:24">
      <c r="A34" s="45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26">
        <v>102</v>
      </c>
      <c r="N34" s="41">
        <f t="shared" si="2"/>
        <v>3</v>
      </c>
      <c r="O34" s="42" t="str">
        <f t="shared" si="3"/>
        <v>10</v>
      </c>
      <c r="P34" s="42" t="str">
        <f t="shared" si="4"/>
        <v>2</v>
      </c>
      <c r="Q34" s="43">
        <f t="shared" si="5"/>
        <v>602</v>
      </c>
      <c r="R34" s="43">
        <f t="shared" si="6"/>
        <v>10.033333333333333</v>
      </c>
      <c r="U34" s="40"/>
      <c r="V34" s="40"/>
      <c r="W34" s="10"/>
      <c r="X34" s="6"/>
    </row>
    <row r="35" spans="1:24">
      <c r="A35" s="45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26">
        <v>137</v>
      </c>
      <c r="N35" s="41">
        <f t="shared" si="2"/>
        <v>3</v>
      </c>
      <c r="O35" s="42" t="str">
        <f t="shared" si="3"/>
        <v>13</v>
      </c>
      <c r="P35" s="42" t="str">
        <f t="shared" si="4"/>
        <v>7</v>
      </c>
      <c r="Q35" s="43">
        <f t="shared" si="5"/>
        <v>787</v>
      </c>
      <c r="R35" s="43">
        <f t="shared" si="6"/>
        <v>13.116666666666667</v>
      </c>
      <c r="U35" s="40"/>
      <c r="V35" s="40"/>
      <c r="W35" s="10"/>
      <c r="X35" s="6"/>
    </row>
    <row r="36" spans="1:24">
      <c r="A36" s="45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26">
        <v>127</v>
      </c>
      <c r="N36" s="41">
        <f t="shared" si="2"/>
        <v>3</v>
      </c>
      <c r="O36" s="42" t="str">
        <f t="shared" si="3"/>
        <v>12</v>
      </c>
      <c r="P36" s="42" t="str">
        <f t="shared" si="4"/>
        <v>7</v>
      </c>
      <c r="Q36" s="43">
        <f t="shared" si="5"/>
        <v>727</v>
      </c>
      <c r="R36" s="43">
        <f t="shared" si="6"/>
        <v>12.116666666666667</v>
      </c>
      <c r="U36" s="40"/>
      <c r="V36" s="40"/>
      <c r="W36" s="10"/>
      <c r="X36" s="6"/>
    </row>
    <row r="37" spans="1:24">
      <c r="A37" s="45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6">
        <v>3148</v>
      </c>
      <c r="N37" s="41">
        <f t="shared" si="2"/>
        <v>4</v>
      </c>
      <c r="O37" s="42" t="str">
        <f t="shared" si="3"/>
        <v>31</v>
      </c>
      <c r="P37" s="42" t="str">
        <f t="shared" si="4"/>
        <v>48</v>
      </c>
      <c r="Q37" s="43">
        <f t="shared" si="5"/>
        <v>1908</v>
      </c>
      <c r="R37" s="43">
        <f t="shared" si="6"/>
        <v>31.8</v>
      </c>
      <c r="U37" s="40"/>
      <c r="V37" s="40"/>
      <c r="W37" s="10"/>
      <c r="X37" s="6"/>
    </row>
    <row r="38" spans="1:24">
      <c r="A38" s="45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6">
        <v>3742</v>
      </c>
      <c r="N38" s="41">
        <f t="shared" si="2"/>
        <v>4</v>
      </c>
      <c r="O38" s="42" t="str">
        <f t="shared" si="3"/>
        <v>37</v>
      </c>
      <c r="P38" s="42" t="str">
        <f t="shared" si="4"/>
        <v>42</v>
      </c>
      <c r="Q38" s="43">
        <f t="shared" si="5"/>
        <v>2262</v>
      </c>
      <c r="R38" s="43">
        <f t="shared" si="6"/>
        <v>37.700000000000003</v>
      </c>
      <c r="U38" s="40"/>
      <c r="V38" s="40"/>
      <c r="W38" s="10"/>
      <c r="X38" s="6"/>
    </row>
    <row r="39" spans="1:24">
      <c r="A39" s="45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6">
        <v>3936</v>
      </c>
      <c r="N39" s="41">
        <f t="shared" si="2"/>
        <v>4</v>
      </c>
      <c r="O39" s="42" t="str">
        <f t="shared" si="3"/>
        <v>39</v>
      </c>
      <c r="P39" s="42" t="str">
        <f t="shared" si="4"/>
        <v>36</v>
      </c>
      <c r="Q39" s="43">
        <f t="shared" si="5"/>
        <v>2376</v>
      </c>
      <c r="R39" s="43">
        <f t="shared" si="6"/>
        <v>39.6</v>
      </c>
      <c r="U39" s="40"/>
      <c r="V39" s="40"/>
      <c r="W39" s="10"/>
      <c r="X39" s="6"/>
    </row>
    <row r="40" spans="1:24">
      <c r="A40" s="45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6">
        <v>4030</v>
      </c>
      <c r="N40" s="41">
        <f t="shared" si="2"/>
        <v>4</v>
      </c>
      <c r="O40" s="42" t="str">
        <f t="shared" si="3"/>
        <v>40</v>
      </c>
      <c r="P40" s="42" t="str">
        <f t="shared" si="4"/>
        <v>30</v>
      </c>
      <c r="Q40" s="43">
        <f t="shared" si="5"/>
        <v>2430</v>
      </c>
      <c r="R40" s="43">
        <f t="shared" si="6"/>
        <v>40.5</v>
      </c>
      <c r="U40" s="40"/>
      <c r="V40" s="40"/>
      <c r="W40" s="10"/>
      <c r="X40" s="6"/>
    </row>
    <row r="41" spans="1:24">
      <c r="A41" s="45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6">
        <v>3730</v>
      </c>
      <c r="N41" s="41">
        <f t="shared" si="2"/>
        <v>4</v>
      </c>
      <c r="O41" s="42" t="str">
        <f t="shared" si="3"/>
        <v>37</v>
      </c>
      <c r="P41" s="42" t="str">
        <f t="shared" si="4"/>
        <v>30</v>
      </c>
      <c r="Q41" s="43">
        <f t="shared" si="5"/>
        <v>2250</v>
      </c>
      <c r="R41" s="43">
        <f t="shared" si="6"/>
        <v>37.5</v>
      </c>
      <c r="U41" s="40"/>
      <c r="V41" s="40"/>
      <c r="W41" s="10"/>
      <c r="X41" s="6"/>
    </row>
    <row r="42" spans="1:24">
      <c r="A42" s="45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6">
        <v>3836</v>
      </c>
      <c r="N42" s="41">
        <f t="shared" si="2"/>
        <v>4</v>
      </c>
      <c r="O42" s="42" t="str">
        <f t="shared" si="3"/>
        <v>38</v>
      </c>
      <c r="P42" s="42" t="str">
        <f t="shared" si="4"/>
        <v>36</v>
      </c>
      <c r="Q42" s="43">
        <f t="shared" si="5"/>
        <v>2316</v>
      </c>
      <c r="R42" s="43">
        <f t="shared" si="6"/>
        <v>38.6</v>
      </c>
      <c r="U42" s="40"/>
      <c r="V42" s="40"/>
      <c r="W42" s="10"/>
      <c r="X42" s="6"/>
    </row>
    <row r="43" spans="1:24">
      <c r="A43" s="45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6">
        <v>3912</v>
      </c>
      <c r="N43" s="41">
        <f t="shared" si="2"/>
        <v>4</v>
      </c>
      <c r="O43" s="42" t="str">
        <f t="shared" si="3"/>
        <v>39</v>
      </c>
      <c r="P43" s="42" t="str">
        <f t="shared" si="4"/>
        <v>12</v>
      </c>
      <c r="Q43" s="43">
        <f t="shared" si="5"/>
        <v>2352</v>
      </c>
      <c r="R43" s="43">
        <f t="shared" si="6"/>
        <v>39.200000000000003</v>
      </c>
      <c r="U43" s="40"/>
      <c r="V43" s="40"/>
      <c r="W43" s="10"/>
      <c r="X43" s="6"/>
    </row>
    <row r="44" spans="1:24">
      <c r="A44" s="45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6">
        <v>1446</v>
      </c>
      <c r="N44" s="41">
        <f t="shared" si="2"/>
        <v>4</v>
      </c>
      <c r="O44" s="42" t="str">
        <f t="shared" si="3"/>
        <v>14</v>
      </c>
      <c r="P44" s="42" t="str">
        <f t="shared" si="4"/>
        <v>46</v>
      </c>
      <c r="Q44" s="43">
        <f t="shared" si="5"/>
        <v>886</v>
      </c>
      <c r="R44" s="43">
        <f t="shared" si="6"/>
        <v>14.766666666666667</v>
      </c>
      <c r="U44" s="40"/>
      <c r="V44" s="40"/>
      <c r="W44" s="10"/>
      <c r="X44" s="6"/>
    </row>
    <row r="45" spans="1:24">
      <c r="A45" s="45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6">
        <v>723</v>
      </c>
      <c r="N45" s="41">
        <f t="shared" si="2"/>
        <v>3</v>
      </c>
      <c r="O45" s="42" t="str">
        <f t="shared" si="3"/>
        <v>72</v>
      </c>
      <c r="P45" s="42" t="str">
        <f t="shared" si="4"/>
        <v>3</v>
      </c>
      <c r="Q45" s="43">
        <f t="shared" si="5"/>
        <v>4323</v>
      </c>
      <c r="R45" s="43">
        <f t="shared" si="6"/>
        <v>72.05</v>
      </c>
      <c r="U45" s="40"/>
      <c r="V45" s="40"/>
      <c r="W45" s="10"/>
      <c r="X45" s="6"/>
    </row>
    <row r="46" spans="1:24">
      <c r="A46" s="45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459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6">
        <v>3230</v>
      </c>
      <c r="N46" s="41">
        <f t="shared" si="2"/>
        <v>4</v>
      </c>
      <c r="O46" s="42" t="str">
        <f t="shared" si="3"/>
        <v>32</v>
      </c>
      <c r="P46" s="42" t="str">
        <f t="shared" si="4"/>
        <v>30</v>
      </c>
      <c r="Q46" s="43">
        <f t="shared" si="5"/>
        <v>1950</v>
      </c>
      <c r="R46" s="43">
        <f t="shared" si="6"/>
        <v>32.5</v>
      </c>
      <c r="U46" s="40"/>
      <c r="V46" s="40"/>
      <c r="W46" s="10"/>
      <c r="X46" s="6"/>
    </row>
    <row r="47" spans="1:24">
      <c r="A47" s="45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464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6">
        <v>24</v>
      </c>
      <c r="N47" s="41">
        <f t="shared" si="2"/>
        <v>2</v>
      </c>
      <c r="O47" s="42" t="str">
        <f t="shared" si="3"/>
        <v>24</v>
      </c>
      <c r="P47" s="42">
        <f t="shared" si="4"/>
        <v>0</v>
      </c>
      <c r="Q47" s="43">
        <f t="shared" si="5"/>
        <v>1440</v>
      </c>
      <c r="R47" s="43">
        <f t="shared" si="6"/>
        <v>24</v>
      </c>
      <c r="U47" s="40"/>
      <c r="V47" s="40"/>
      <c r="W47" s="10"/>
      <c r="X47" s="6"/>
    </row>
    <row r="48" spans="1:24">
      <c r="A48" s="45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26">
        <v>2</v>
      </c>
      <c r="N48" s="41">
        <f t="shared" si="2"/>
        <v>1</v>
      </c>
      <c r="O48" s="42" t="str">
        <f t="shared" si="3"/>
        <v>2</v>
      </c>
      <c r="P48" s="42">
        <f t="shared" si="4"/>
        <v>0</v>
      </c>
      <c r="Q48" s="43">
        <f t="shared" si="5"/>
        <v>120</v>
      </c>
      <c r="R48" s="43">
        <f t="shared" si="6"/>
        <v>2</v>
      </c>
      <c r="U48" s="40"/>
      <c r="V48" s="40"/>
      <c r="W48" s="10"/>
      <c r="X48" s="6"/>
    </row>
    <row r="49" spans="1:24">
      <c r="A49" s="45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26">
        <v>1406</v>
      </c>
      <c r="N49" s="41">
        <f t="shared" si="2"/>
        <v>4</v>
      </c>
      <c r="O49" s="42" t="str">
        <f t="shared" si="3"/>
        <v>14</v>
      </c>
      <c r="P49" s="42" t="str">
        <f t="shared" si="4"/>
        <v>06</v>
      </c>
      <c r="Q49" s="43">
        <f t="shared" si="5"/>
        <v>846</v>
      </c>
      <c r="R49" s="43">
        <f t="shared" si="6"/>
        <v>14.1</v>
      </c>
      <c r="U49" s="40"/>
      <c r="V49" s="40"/>
      <c r="W49" s="10"/>
      <c r="X49" s="6"/>
    </row>
    <row r="50" spans="1:24">
      <c r="A50" s="45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26">
        <v>2</v>
      </c>
      <c r="N50" s="41">
        <f t="shared" si="2"/>
        <v>1</v>
      </c>
      <c r="O50" s="42" t="str">
        <f t="shared" si="3"/>
        <v>2</v>
      </c>
      <c r="P50" s="42">
        <f t="shared" si="4"/>
        <v>0</v>
      </c>
      <c r="Q50" s="43">
        <f t="shared" si="5"/>
        <v>120</v>
      </c>
      <c r="R50" s="43">
        <f t="shared" si="6"/>
        <v>2</v>
      </c>
      <c r="U50" s="40"/>
      <c r="V50" s="40"/>
      <c r="W50" s="10"/>
      <c r="X50" s="6"/>
    </row>
    <row r="51" spans="1:24">
      <c r="A51" s="45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6">
        <v>1193</v>
      </c>
      <c r="N51" s="41">
        <f t="shared" si="2"/>
        <v>4</v>
      </c>
      <c r="O51" s="42" t="str">
        <f t="shared" si="3"/>
        <v>11</v>
      </c>
      <c r="P51" s="42" t="str">
        <f t="shared" si="4"/>
        <v>93</v>
      </c>
      <c r="Q51" s="43">
        <f t="shared" si="5"/>
        <v>753</v>
      </c>
      <c r="R51" s="43">
        <f t="shared" si="6"/>
        <v>12.55</v>
      </c>
      <c r="U51" s="40"/>
      <c r="V51" s="40"/>
      <c r="W51" s="10"/>
      <c r="X51" s="6"/>
    </row>
    <row r="52" spans="1:24">
      <c r="A52" s="45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6">
        <v>100</v>
      </c>
      <c r="N52" s="41">
        <f t="shared" si="2"/>
        <v>3</v>
      </c>
      <c r="O52" s="42" t="str">
        <f t="shared" si="3"/>
        <v>10</v>
      </c>
      <c r="P52" s="42" t="str">
        <f t="shared" si="4"/>
        <v>0</v>
      </c>
      <c r="Q52" s="43">
        <f t="shared" si="5"/>
        <v>600</v>
      </c>
      <c r="R52" s="43">
        <f t="shared" si="6"/>
        <v>10</v>
      </c>
      <c r="U52" s="40"/>
      <c r="V52" s="40"/>
      <c r="W52" s="10"/>
      <c r="X52" s="6"/>
    </row>
    <row r="53" spans="1:24">
      <c r="A53" s="45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6">
        <v>100</v>
      </c>
      <c r="N53" s="41">
        <f t="shared" si="2"/>
        <v>3</v>
      </c>
      <c r="O53" s="42" t="str">
        <f t="shared" si="3"/>
        <v>10</v>
      </c>
      <c r="P53" s="42" t="str">
        <f t="shared" si="4"/>
        <v>0</v>
      </c>
      <c r="Q53" s="43">
        <f t="shared" si="5"/>
        <v>600</v>
      </c>
      <c r="R53" s="43">
        <f t="shared" si="6"/>
        <v>10</v>
      </c>
      <c r="U53" s="40"/>
      <c r="V53" s="40"/>
      <c r="W53" s="10"/>
      <c r="X53" s="6"/>
    </row>
    <row r="54" spans="1:24">
      <c r="A54" s="45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6">
        <v>30</v>
      </c>
      <c r="N54" s="41">
        <f t="shared" si="2"/>
        <v>2</v>
      </c>
      <c r="O54" s="42" t="str">
        <f t="shared" si="3"/>
        <v>30</v>
      </c>
      <c r="P54" s="42">
        <f t="shared" si="4"/>
        <v>0</v>
      </c>
      <c r="Q54" s="43">
        <f t="shared" si="5"/>
        <v>1800</v>
      </c>
      <c r="R54" s="43">
        <f t="shared" si="6"/>
        <v>30</v>
      </c>
      <c r="U54" s="40"/>
      <c r="V54" s="40"/>
      <c r="W54" s="10"/>
      <c r="X54" s="6"/>
    </row>
    <row r="55" spans="1:24">
      <c r="A55" s="45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6">
        <v>30</v>
      </c>
      <c r="N55" s="41">
        <f t="shared" si="2"/>
        <v>2</v>
      </c>
      <c r="O55" s="42" t="str">
        <f t="shared" si="3"/>
        <v>30</v>
      </c>
      <c r="P55" s="42">
        <f t="shared" si="4"/>
        <v>0</v>
      </c>
      <c r="Q55" s="43">
        <f t="shared" si="5"/>
        <v>1800</v>
      </c>
      <c r="R55" s="43">
        <f t="shared" si="6"/>
        <v>30</v>
      </c>
      <c r="U55" s="40"/>
      <c r="V55" s="40"/>
      <c r="W55" s="10"/>
      <c r="X55" s="6"/>
    </row>
    <row r="56" spans="1:24">
      <c r="A56" s="45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6">
        <v>30</v>
      </c>
      <c r="N56" s="41">
        <f t="shared" si="2"/>
        <v>2</v>
      </c>
      <c r="O56" s="42" t="str">
        <f t="shared" si="3"/>
        <v>30</v>
      </c>
      <c r="P56" s="42">
        <f t="shared" si="4"/>
        <v>0</v>
      </c>
      <c r="Q56" s="43">
        <f t="shared" si="5"/>
        <v>1800</v>
      </c>
      <c r="R56" s="43">
        <f t="shared" si="6"/>
        <v>30</v>
      </c>
      <c r="U56" s="40"/>
      <c r="V56" s="40"/>
      <c r="W56" s="10"/>
      <c r="X56" s="6"/>
    </row>
    <row r="57" spans="1:24">
      <c r="A57" s="45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6">
        <v>30</v>
      </c>
      <c r="N57" s="41">
        <f t="shared" si="2"/>
        <v>2</v>
      </c>
      <c r="O57" s="42" t="str">
        <f t="shared" si="3"/>
        <v>30</v>
      </c>
      <c r="P57" s="42">
        <f t="shared" si="4"/>
        <v>0</v>
      </c>
      <c r="Q57" s="43">
        <f t="shared" si="5"/>
        <v>1800</v>
      </c>
      <c r="R57" s="43">
        <f t="shared" si="6"/>
        <v>30</v>
      </c>
      <c r="U57" s="40"/>
      <c r="V57" s="40"/>
      <c r="W57" s="10"/>
      <c r="X57" s="6"/>
    </row>
    <row r="58" spans="1:24">
      <c r="A58" s="45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6">
        <v>500</v>
      </c>
      <c r="N58" s="41">
        <f t="shared" si="2"/>
        <v>3</v>
      </c>
      <c r="O58" s="42" t="str">
        <f t="shared" si="3"/>
        <v>50</v>
      </c>
      <c r="P58" s="42" t="str">
        <f t="shared" si="4"/>
        <v>0</v>
      </c>
      <c r="Q58" s="43">
        <f t="shared" si="5"/>
        <v>3000</v>
      </c>
      <c r="R58" s="43">
        <f t="shared" si="6"/>
        <v>50</v>
      </c>
      <c r="U58" s="40"/>
      <c r="V58" s="40"/>
      <c r="W58" s="10"/>
      <c r="X58" s="6"/>
    </row>
    <row r="59" spans="1:24">
      <c r="A59" s="45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6">
        <v>130</v>
      </c>
      <c r="N59" s="41">
        <f t="shared" si="2"/>
        <v>3</v>
      </c>
      <c r="O59" s="42" t="str">
        <f t="shared" si="3"/>
        <v>13</v>
      </c>
      <c r="P59" s="42" t="str">
        <f t="shared" si="4"/>
        <v>0</v>
      </c>
      <c r="Q59" s="43">
        <f t="shared" si="5"/>
        <v>780</v>
      </c>
      <c r="R59" s="43">
        <f t="shared" si="6"/>
        <v>13</v>
      </c>
      <c r="U59" s="40"/>
      <c r="V59" s="40"/>
      <c r="W59" s="10"/>
      <c r="X59" s="6"/>
    </row>
    <row r="60" spans="1:24">
      <c r="A60" s="45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6">
        <v>400</v>
      </c>
      <c r="N60" s="41">
        <f t="shared" si="2"/>
        <v>3</v>
      </c>
      <c r="O60" s="42" t="str">
        <f t="shared" si="3"/>
        <v>40</v>
      </c>
      <c r="P60" s="42" t="str">
        <f t="shared" si="4"/>
        <v>0</v>
      </c>
      <c r="Q60" s="43">
        <f t="shared" si="5"/>
        <v>2400</v>
      </c>
      <c r="R60" s="43">
        <f t="shared" si="6"/>
        <v>40</v>
      </c>
      <c r="U60" s="40"/>
      <c r="V60" s="40"/>
      <c r="W60" s="10"/>
      <c r="X60" s="6"/>
    </row>
    <row r="61" spans="1:24">
      <c r="A61" s="45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6">
        <v>130</v>
      </c>
      <c r="N61" s="41">
        <f t="shared" si="2"/>
        <v>3</v>
      </c>
      <c r="O61" s="42" t="str">
        <f t="shared" si="3"/>
        <v>13</v>
      </c>
      <c r="P61" s="42" t="str">
        <f t="shared" si="4"/>
        <v>0</v>
      </c>
      <c r="Q61" s="43">
        <f t="shared" si="5"/>
        <v>780</v>
      </c>
      <c r="R61" s="43">
        <f t="shared" si="6"/>
        <v>13</v>
      </c>
      <c r="U61" s="40"/>
      <c r="V61" s="40"/>
      <c r="W61" s="10"/>
      <c r="X61" s="6"/>
    </row>
    <row r="62" spans="1:24">
      <c r="A62" s="45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458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6">
        <v>100</v>
      </c>
      <c r="N62" s="41">
        <f t="shared" si="2"/>
        <v>3</v>
      </c>
      <c r="O62" s="42" t="str">
        <f t="shared" si="3"/>
        <v>10</v>
      </c>
      <c r="P62" s="42" t="str">
        <f t="shared" si="4"/>
        <v>0</v>
      </c>
      <c r="Q62" s="43">
        <f t="shared" si="5"/>
        <v>600</v>
      </c>
      <c r="R62" s="43">
        <f t="shared" si="6"/>
        <v>10</v>
      </c>
      <c r="U62" s="40"/>
      <c r="V62" s="40"/>
      <c r="W62" s="10"/>
      <c r="X62" s="6"/>
    </row>
    <row r="63" spans="1:24">
      <c r="A63" s="45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458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6">
        <v>130</v>
      </c>
      <c r="N63" s="41">
        <f t="shared" si="2"/>
        <v>3</v>
      </c>
      <c r="O63" s="42" t="str">
        <f t="shared" si="3"/>
        <v>13</v>
      </c>
      <c r="P63" s="42" t="str">
        <f t="shared" si="4"/>
        <v>0</v>
      </c>
      <c r="Q63" s="43">
        <f t="shared" si="5"/>
        <v>780</v>
      </c>
      <c r="R63" s="43">
        <f t="shared" si="6"/>
        <v>13</v>
      </c>
      <c r="U63" s="40"/>
      <c r="V63" s="40"/>
      <c r="W63" s="10"/>
      <c r="X63" s="6"/>
    </row>
    <row r="64" spans="1:24">
      <c r="A64" s="45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458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6">
        <v>30</v>
      </c>
      <c r="N64" s="41">
        <f t="shared" si="2"/>
        <v>2</v>
      </c>
      <c r="O64" s="42" t="str">
        <f t="shared" si="3"/>
        <v>30</v>
      </c>
      <c r="P64" s="42">
        <f t="shared" si="4"/>
        <v>0</v>
      </c>
      <c r="Q64" s="43">
        <f t="shared" si="5"/>
        <v>1800</v>
      </c>
      <c r="R64" s="43">
        <f t="shared" si="6"/>
        <v>30</v>
      </c>
      <c r="U64" s="40"/>
      <c r="V64" s="40"/>
      <c r="W64" s="10"/>
      <c r="X64" s="6"/>
    </row>
    <row r="65" spans="1:24">
      <c r="A65" s="45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458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26">
        <v>500</v>
      </c>
      <c r="N65" s="41">
        <f t="shared" si="2"/>
        <v>3</v>
      </c>
      <c r="O65" s="42" t="str">
        <f t="shared" si="3"/>
        <v>50</v>
      </c>
      <c r="P65" s="42" t="str">
        <f t="shared" si="4"/>
        <v>0</v>
      </c>
      <c r="Q65" s="43">
        <f t="shared" si="5"/>
        <v>3000</v>
      </c>
      <c r="R65" s="43">
        <f t="shared" si="6"/>
        <v>50</v>
      </c>
      <c r="U65" s="40"/>
      <c r="V65" s="40"/>
      <c r="W65" s="10"/>
      <c r="X65" s="6"/>
    </row>
    <row r="66" spans="1:24">
      <c r="A66" s="45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458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26">
        <v>300</v>
      </c>
      <c r="N66" s="41">
        <f t="shared" si="2"/>
        <v>3</v>
      </c>
      <c r="O66" s="42" t="str">
        <f t="shared" si="3"/>
        <v>30</v>
      </c>
      <c r="P66" s="42" t="str">
        <f t="shared" si="4"/>
        <v>0</v>
      </c>
      <c r="Q66" s="43">
        <f t="shared" si="5"/>
        <v>1800</v>
      </c>
      <c r="R66" s="43">
        <f t="shared" si="6"/>
        <v>30</v>
      </c>
      <c r="U66" s="40"/>
      <c r="V66" s="40"/>
      <c r="W66" s="10"/>
      <c r="X66" s="6"/>
    </row>
    <row r="67" spans="1:24">
      <c r="A67" s="45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458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26">
        <v>30</v>
      </c>
      <c r="N67" s="41">
        <f t="shared" ref="N67:N130" si="8">LEN($M67)</f>
        <v>2</v>
      </c>
      <c r="O67" s="42" t="str">
        <f t="shared" ref="O67:O130" si="9">IF(N67="1",$M67,IF(N67=2,LEFT($M67,2),LEFT($M67,2)))</f>
        <v>30</v>
      </c>
      <c r="P67" s="42">
        <f t="shared" ref="P67:P130" si="10">IF(N67&lt;=2,0,MID($M67,3,3))</f>
        <v>0</v>
      </c>
      <c r="Q67" s="43">
        <f t="shared" ref="Q67:Q130" si="11">(O67*60)+P67</f>
        <v>1800</v>
      </c>
      <c r="R67" s="43">
        <f t="shared" ref="R67:R130" si="12">+Q67/60</f>
        <v>30</v>
      </c>
      <c r="U67" s="40"/>
      <c r="V67" s="40"/>
      <c r="W67" s="10"/>
      <c r="X67" s="6"/>
    </row>
    <row r="68" spans="1:24">
      <c r="A68" s="45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458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26">
        <v>200</v>
      </c>
      <c r="N68" s="41">
        <f t="shared" si="8"/>
        <v>3</v>
      </c>
      <c r="O68" s="42" t="str">
        <f t="shared" si="9"/>
        <v>20</v>
      </c>
      <c r="P68" s="42" t="str">
        <f t="shared" si="10"/>
        <v>0</v>
      </c>
      <c r="Q68" s="43">
        <f t="shared" si="11"/>
        <v>1200</v>
      </c>
      <c r="R68" s="43">
        <f t="shared" si="12"/>
        <v>20</v>
      </c>
      <c r="U68" s="40"/>
      <c r="V68" s="40"/>
      <c r="W68" s="10"/>
      <c r="X68" s="6"/>
    </row>
    <row r="69" spans="1:24">
      <c r="A69" s="45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458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26">
        <v>1530</v>
      </c>
      <c r="N69" s="41">
        <f t="shared" si="8"/>
        <v>4</v>
      </c>
      <c r="O69" s="42" t="str">
        <f t="shared" si="9"/>
        <v>15</v>
      </c>
      <c r="P69" s="42" t="str">
        <f t="shared" si="10"/>
        <v>30</v>
      </c>
      <c r="Q69" s="43">
        <f t="shared" si="11"/>
        <v>930</v>
      </c>
      <c r="R69" s="43">
        <f t="shared" si="12"/>
        <v>15.5</v>
      </c>
      <c r="U69" s="40"/>
      <c r="V69" s="40"/>
      <c r="W69" s="10"/>
      <c r="X69" s="6"/>
    </row>
    <row r="70" spans="1:24">
      <c r="A70" s="45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458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6">
        <v>30</v>
      </c>
      <c r="N70" s="41">
        <f t="shared" si="8"/>
        <v>2</v>
      </c>
      <c r="O70" s="42" t="str">
        <f t="shared" si="9"/>
        <v>30</v>
      </c>
      <c r="P70" s="42">
        <f t="shared" si="10"/>
        <v>0</v>
      </c>
      <c r="Q70" s="43">
        <f t="shared" si="11"/>
        <v>1800</v>
      </c>
      <c r="R70" s="43">
        <f t="shared" si="12"/>
        <v>30</v>
      </c>
      <c r="U70" s="40"/>
      <c r="V70" s="40"/>
      <c r="W70" s="10"/>
      <c r="X70" s="6"/>
    </row>
    <row r="71" spans="1:24">
      <c r="A71" s="45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458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6">
        <v>230</v>
      </c>
      <c r="N71" s="41">
        <f t="shared" si="8"/>
        <v>3</v>
      </c>
      <c r="O71" s="42" t="str">
        <f t="shared" si="9"/>
        <v>23</v>
      </c>
      <c r="P71" s="42" t="str">
        <f t="shared" si="10"/>
        <v>0</v>
      </c>
      <c r="Q71" s="43">
        <f t="shared" si="11"/>
        <v>1380</v>
      </c>
      <c r="R71" s="43">
        <f t="shared" si="12"/>
        <v>23</v>
      </c>
      <c r="U71" s="40"/>
      <c r="V71" s="40"/>
      <c r="W71" s="10"/>
      <c r="X71" s="6"/>
    </row>
    <row r="72" spans="1:24">
      <c r="A72" s="45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458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6">
        <v>300</v>
      </c>
      <c r="N72" s="41">
        <f t="shared" si="8"/>
        <v>3</v>
      </c>
      <c r="O72" s="42" t="str">
        <f t="shared" si="9"/>
        <v>30</v>
      </c>
      <c r="P72" s="42" t="str">
        <f t="shared" si="10"/>
        <v>0</v>
      </c>
      <c r="Q72" s="43">
        <f t="shared" si="11"/>
        <v>1800</v>
      </c>
      <c r="R72" s="43">
        <f t="shared" si="12"/>
        <v>30</v>
      </c>
      <c r="U72" s="40"/>
      <c r="V72" s="40"/>
      <c r="W72" s="10"/>
      <c r="X72" s="6"/>
    </row>
    <row r="73" spans="1:24">
      <c r="A73" s="45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458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6">
        <v>130</v>
      </c>
      <c r="N73" s="41">
        <f t="shared" si="8"/>
        <v>3</v>
      </c>
      <c r="O73" s="42" t="str">
        <f t="shared" si="9"/>
        <v>13</v>
      </c>
      <c r="P73" s="42" t="str">
        <f t="shared" si="10"/>
        <v>0</v>
      </c>
      <c r="Q73" s="43">
        <f t="shared" si="11"/>
        <v>780</v>
      </c>
      <c r="R73" s="43">
        <f t="shared" si="12"/>
        <v>13</v>
      </c>
      <c r="U73" s="40"/>
      <c r="V73" s="40"/>
      <c r="W73" s="10"/>
      <c r="X73" s="6"/>
    </row>
    <row r="74" spans="1:24">
      <c r="A74" s="45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458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6">
        <v>500</v>
      </c>
      <c r="N74" s="41">
        <f t="shared" si="8"/>
        <v>3</v>
      </c>
      <c r="O74" s="42" t="str">
        <f t="shared" si="9"/>
        <v>50</v>
      </c>
      <c r="P74" s="42" t="str">
        <f t="shared" si="10"/>
        <v>0</v>
      </c>
      <c r="Q74" s="43">
        <f t="shared" si="11"/>
        <v>3000</v>
      </c>
      <c r="R74" s="43">
        <f t="shared" si="12"/>
        <v>50</v>
      </c>
      <c r="U74" s="40"/>
      <c r="V74" s="40"/>
      <c r="W74" s="10"/>
      <c r="X74" s="6"/>
    </row>
    <row r="75" spans="1:24">
      <c r="A75" s="45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26">
        <v>500</v>
      </c>
      <c r="N75" s="41">
        <f t="shared" si="8"/>
        <v>3</v>
      </c>
      <c r="O75" s="42" t="str">
        <f t="shared" si="9"/>
        <v>50</v>
      </c>
      <c r="P75" s="42" t="str">
        <f t="shared" si="10"/>
        <v>0</v>
      </c>
      <c r="Q75" s="43">
        <f t="shared" si="11"/>
        <v>3000</v>
      </c>
      <c r="R75" s="43">
        <f t="shared" si="12"/>
        <v>50</v>
      </c>
      <c r="U75" s="40"/>
      <c r="V75" s="40"/>
      <c r="W75" s="10"/>
      <c r="X75" s="6"/>
    </row>
    <row r="76" spans="1:24">
      <c r="A76" s="45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26">
        <v>230</v>
      </c>
      <c r="N76" s="41">
        <f t="shared" si="8"/>
        <v>3</v>
      </c>
      <c r="O76" s="42" t="str">
        <f t="shared" si="9"/>
        <v>23</v>
      </c>
      <c r="P76" s="42" t="str">
        <f t="shared" si="10"/>
        <v>0</v>
      </c>
      <c r="Q76" s="43">
        <f t="shared" si="11"/>
        <v>1380</v>
      </c>
      <c r="R76" s="43">
        <f t="shared" si="12"/>
        <v>23</v>
      </c>
      <c r="U76" s="40"/>
      <c r="V76" s="40"/>
      <c r="W76" s="10"/>
      <c r="X76" s="6"/>
    </row>
    <row r="77" spans="1:24">
      <c r="A77" s="45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26">
        <v>200</v>
      </c>
      <c r="N77" s="41">
        <f t="shared" si="8"/>
        <v>3</v>
      </c>
      <c r="O77" s="42" t="str">
        <f t="shared" si="9"/>
        <v>20</v>
      </c>
      <c r="P77" s="42" t="str">
        <f t="shared" si="10"/>
        <v>0</v>
      </c>
      <c r="Q77" s="43">
        <f t="shared" si="11"/>
        <v>1200</v>
      </c>
      <c r="R77" s="43">
        <f t="shared" si="12"/>
        <v>20</v>
      </c>
      <c r="U77" s="40"/>
      <c r="V77" s="40"/>
      <c r="W77" s="10"/>
      <c r="X77" s="6"/>
    </row>
    <row r="78" spans="1:24">
      <c r="A78" s="45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6">
        <v>230</v>
      </c>
      <c r="N78" s="41">
        <f t="shared" si="8"/>
        <v>3</v>
      </c>
      <c r="O78" s="42" t="str">
        <f t="shared" si="9"/>
        <v>23</v>
      </c>
      <c r="P78" s="42" t="str">
        <f t="shared" si="10"/>
        <v>0</v>
      </c>
      <c r="Q78" s="43">
        <f t="shared" si="11"/>
        <v>1380</v>
      </c>
      <c r="R78" s="43">
        <f t="shared" si="12"/>
        <v>23</v>
      </c>
      <c r="U78" s="40"/>
      <c r="V78" s="40"/>
      <c r="W78" s="10"/>
      <c r="X78" s="6"/>
    </row>
    <row r="79" spans="1:24">
      <c r="A79" s="45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6">
        <v>30</v>
      </c>
      <c r="N79" s="41">
        <f t="shared" si="8"/>
        <v>2</v>
      </c>
      <c r="O79" s="42" t="str">
        <f t="shared" si="9"/>
        <v>30</v>
      </c>
      <c r="P79" s="42">
        <f t="shared" si="10"/>
        <v>0</v>
      </c>
      <c r="Q79" s="43">
        <f t="shared" si="11"/>
        <v>1800</v>
      </c>
      <c r="R79" s="43">
        <f t="shared" si="12"/>
        <v>30</v>
      </c>
      <c r="U79" s="40"/>
      <c r="V79" s="40"/>
      <c r="W79" s="10"/>
      <c r="X79" s="6"/>
    </row>
    <row r="80" spans="1:24">
      <c r="A80" s="45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457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6">
        <v>30</v>
      </c>
      <c r="N80" s="41">
        <f t="shared" si="8"/>
        <v>2</v>
      </c>
      <c r="O80" s="42" t="str">
        <f t="shared" si="9"/>
        <v>30</v>
      </c>
      <c r="P80" s="42">
        <f t="shared" si="10"/>
        <v>0</v>
      </c>
      <c r="Q80" s="43">
        <f t="shared" si="11"/>
        <v>1800</v>
      </c>
      <c r="R80" s="43">
        <f t="shared" si="12"/>
        <v>30</v>
      </c>
      <c r="U80" s="40"/>
      <c r="V80" s="40"/>
      <c r="W80" s="10"/>
      <c r="X80" s="6"/>
    </row>
    <row r="81" spans="1:24">
      <c r="A81" s="45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457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6">
        <v>100</v>
      </c>
      <c r="N81" s="41">
        <f t="shared" si="8"/>
        <v>3</v>
      </c>
      <c r="O81" s="42" t="str">
        <f t="shared" si="9"/>
        <v>10</v>
      </c>
      <c r="P81" s="42" t="str">
        <f t="shared" si="10"/>
        <v>0</v>
      </c>
      <c r="Q81" s="43">
        <f t="shared" si="11"/>
        <v>600</v>
      </c>
      <c r="R81" s="43">
        <f t="shared" si="12"/>
        <v>10</v>
      </c>
      <c r="U81" s="40"/>
      <c r="V81" s="40"/>
      <c r="W81" s="10"/>
      <c r="X81" s="6"/>
    </row>
    <row r="82" spans="1:24">
      <c r="A82" s="45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457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6">
        <v>130</v>
      </c>
      <c r="N82" s="41">
        <f t="shared" si="8"/>
        <v>3</v>
      </c>
      <c r="O82" s="42" t="str">
        <f t="shared" si="9"/>
        <v>13</v>
      </c>
      <c r="P82" s="42" t="str">
        <f t="shared" si="10"/>
        <v>0</v>
      </c>
      <c r="Q82" s="43">
        <f t="shared" si="11"/>
        <v>780</v>
      </c>
      <c r="R82" s="43">
        <f t="shared" si="12"/>
        <v>13</v>
      </c>
      <c r="U82" s="40"/>
      <c r="V82" s="40"/>
      <c r="W82" s="10"/>
      <c r="X82" s="6"/>
    </row>
    <row r="83" spans="1:24">
      <c r="A83" s="45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457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6">
        <v>30</v>
      </c>
      <c r="N83" s="41">
        <f t="shared" si="8"/>
        <v>2</v>
      </c>
      <c r="O83" s="42" t="str">
        <f t="shared" si="9"/>
        <v>30</v>
      </c>
      <c r="P83" s="42">
        <f t="shared" si="10"/>
        <v>0</v>
      </c>
      <c r="Q83" s="43">
        <f t="shared" si="11"/>
        <v>1800</v>
      </c>
      <c r="R83" s="43">
        <f t="shared" si="12"/>
        <v>30</v>
      </c>
      <c r="U83" s="40"/>
      <c r="V83" s="40"/>
      <c r="W83" s="10"/>
      <c r="X83" s="6"/>
    </row>
    <row r="84" spans="1:24">
      <c r="A84" s="45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457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6">
        <v>330</v>
      </c>
      <c r="N84" s="41">
        <f t="shared" si="8"/>
        <v>3</v>
      </c>
      <c r="O84" s="42" t="str">
        <f t="shared" si="9"/>
        <v>33</v>
      </c>
      <c r="P84" s="42" t="str">
        <f t="shared" si="10"/>
        <v>0</v>
      </c>
      <c r="Q84" s="43">
        <f t="shared" si="11"/>
        <v>1980</v>
      </c>
      <c r="R84" s="43">
        <f t="shared" si="12"/>
        <v>33</v>
      </c>
      <c r="U84" s="40"/>
      <c r="V84" s="40"/>
      <c r="W84" s="10"/>
      <c r="X84" s="6"/>
    </row>
    <row r="85" spans="1:24">
      <c r="A85" s="45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457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6">
        <v>100</v>
      </c>
      <c r="N85" s="41">
        <f t="shared" si="8"/>
        <v>3</v>
      </c>
      <c r="O85" s="42" t="str">
        <f t="shared" si="9"/>
        <v>10</v>
      </c>
      <c r="P85" s="42" t="str">
        <f t="shared" si="10"/>
        <v>0</v>
      </c>
      <c r="Q85" s="43">
        <f t="shared" si="11"/>
        <v>600</v>
      </c>
      <c r="R85" s="43">
        <f t="shared" si="12"/>
        <v>10</v>
      </c>
      <c r="U85" s="40"/>
      <c r="V85" s="40"/>
      <c r="W85" s="10"/>
      <c r="X85" s="6"/>
    </row>
    <row r="86" spans="1:24">
      <c r="A86" s="45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457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6">
        <v>30</v>
      </c>
      <c r="N86" s="41">
        <f t="shared" si="8"/>
        <v>2</v>
      </c>
      <c r="O86" s="42" t="str">
        <f t="shared" si="9"/>
        <v>30</v>
      </c>
      <c r="P86" s="42">
        <f t="shared" si="10"/>
        <v>0</v>
      </c>
      <c r="Q86" s="43">
        <f t="shared" si="11"/>
        <v>1800</v>
      </c>
      <c r="R86" s="43">
        <f t="shared" si="12"/>
        <v>30</v>
      </c>
      <c r="U86" s="40"/>
      <c r="V86" s="40"/>
      <c r="W86" s="10"/>
      <c r="X86" s="6"/>
    </row>
    <row r="87" spans="1:24">
      <c r="A87" s="45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457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6">
        <v>30</v>
      </c>
      <c r="N87" s="41">
        <f t="shared" si="8"/>
        <v>2</v>
      </c>
      <c r="O87" s="42" t="str">
        <f t="shared" si="9"/>
        <v>30</v>
      </c>
      <c r="P87" s="42">
        <f t="shared" si="10"/>
        <v>0</v>
      </c>
      <c r="Q87" s="43">
        <f t="shared" si="11"/>
        <v>1800</v>
      </c>
      <c r="R87" s="43">
        <f t="shared" si="12"/>
        <v>30</v>
      </c>
      <c r="U87" s="40"/>
      <c r="V87" s="40"/>
      <c r="W87" s="10"/>
      <c r="X87" s="6"/>
    </row>
    <row r="88" spans="1:24">
      <c r="A88" s="45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457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26">
        <v>30</v>
      </c>
      <c r="N88" s="41">
        <f t="shared" si="8"/>
        <v>2</v>
      </c>
      <c r="O88" s="42" t="str">
        <f t="shared" si="9"/>
        <v>30</v>
      </c>
      <c r="P88" s="42">
        <f t="shared" si="10"/>
        <v>0</v>
      </c>
      <c r="Q88" s="43">
        <f t="shared" si="11"/>
        <v>1800</v>
      </c>
      <c r="R88" s="43">
        <f t="shared" si="12"/>
        <v>30</v>
      </c>
      <c r="U88" s="40"/>
      <c r="V88" s="40"/>
      <c r="W88" s="10"/>
      <c r="X88" s="6"/>
    </row>
    <row r="89" spans="1:24">
      <c r="A89" s="45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457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26">
        <v>430</v>
      </c>
      <c r="N89" s="41">
        <f t="shared" si="8"/>
        <v>3</v>
      </c>
      <c r="O89" s="42" t="str">
        <f t="shared" si="9"/>
        <v>43</v>
      </c>
      <c r="P89" s="42" t="str">
        <f t="shared" si="10"/>
        <v>0</v>
      </c>
      <c r="Q89" s="43">
        <f t="shared" si="11"/>
        <v>2580</v>
      </c>
      <c r="R89" s="43">
        <f t="shared" si="12"/>
        <v>43</v>
      </c>
      <c r="U89" s="40"/>
      <c r="V89" s="40"/>
      <c r="W89" s="10"/>
      <c r="X89" s="6"/>
    </row>
    <row r="90" spans="1:24">
      <c r="A90" s="45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457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26">
        <v>100</v>
      </c>
      <c r="N90" s="41">
        <f t="shared" si="8"/>
        <v>3</v>
      </c>
      <c r="O90" s="42" t="str">
        <f t="shared" si="9"/>
        <v>10</v>
      </c>
      <c r="P90" s="42" t="str">
        <f t="shared" si="10"/>
        <v>0</v>
      </c>
      <c r="Q90" s="43">
        <f t="shared" si="11"/>
        <v>600</v>
      </c>
      <c r="R90" s="43">
        <f t="shared" si="12"/>
        <v>10</v>
      </c>
      <c r="U90" s="40"/>
      <c r="V90" s="40"/>
      <c r="W90" s="10"/>
      <c r="X90" s="6"/>
    </row>
    <row r="91" spans="1:24">
      <c r="A91" s="45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457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6">
        <v>30</v>
      </c>
      <c r="N91" s="41">
        <f t="shared" si="8"/>
        <v>2</v>
      </c>
      <c r="O91" s="42" t="str">
        <f t="shared" si="9"/>
        <v>30</v>
      </c>
      <c r="P91" s="42">
        <f t="shared" si="10"/>
        <v>0</v>
      </c>
      <c r="Q91" s="43">
        <f t="shared" si="11"/>
        <v>1800</v>
      </c>
      <c r="R91" s="43">
        <f t="shared" si="12"/>
        <v>30</v>
      </c>
      <c r="U91" s="40"/>
      <c r="V91" s="40"/>
      <c r="W91" s="10"/>
      <c r="X91" s="6"/>
    </row>
    <row r="92" spans="1:24">
      <c r="A92" s="45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457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6">
        <v>500</v>
      </c>
      <c r="N92" s="41">
        <f t="shared" si="8"/>
        <v>3</v>
      </c>
      <c r="O92" s="42" t="str">
        <f t="shared" si="9"/>
        <v>50</v>
      </c>
      <c r="P92" s="42" t="str">
        <f t="shared" si="10"/>
        <v>0</v>
      </c>
      <c r="Q92" s="43">
        <f t="shared" si="11"/>
        <v>3000</v>
      </c>
      <c r="R92" s="43">
        <f t="shared" si="12"/>
        <v>50</v>
      </c>
      <c r="U92" s="40"/>
      <c r="V92" s="40"/>
      <c r="W92" s="10"/>
      <c r="X92" s="6"/>
    </row>
    <row r="93" spans="1:24">
      <c r="A93" s="45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457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6">
        <v>30</v>
      </c>
      <c r="N93" s="41">
        <f t="shared" si="8"/>
        <v>2</v>
      </c>
      <c r="O93" s="42" t="str">
        <f t="shared" si="9"/>
        <v>30</v>
      </c>
      <c r="P93" s="42">
        <f t="shared" si="10"/>
        <v>0</v>
      </c>
      <c r="Q93" s="43">
        <f t="shared" si="11"/>
        <v>1800</v>
      </c>
      <c r="R93" s="43">
        <f t="shared" si="12"/>
        <v>30</v>
      </c>
      <c r="U93" s="40"/>
      <c r="V93" s="40"/>
      <c r="W93" s="10"/>
      <c r="X93" s="6"/>
    </row>
    <row r="94" spans="1:24">
      <c r="A94" s="45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457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6">
        <v>30</v>
      </c>
      <c r="N94" s="41">
        <f t="shared" si="8"/>
        <v>2</v>
      </c>
      <c r="O94" s="42" t="str">
        <f t="shared" si="9"/>
        <v>30</v>
      </c>
      <c r="P94" s="42">
        <f t="shared" si="10"/>
        <v>0</v>
      </c>
      <c r="Q94" s="43">
        <f t="shared" si="11"/>
        <v>1800</v>
      </c>
      <c r="R94" s="43">
        <f t="shared" si="12"/>
        <v>30</v>
      </c>
      <c r="U94" s="40"/>
      <c r="V94" s="40"/>
      <c r="W94" s="10"/>
      <c r="X94" s="6"/>
    </row>
    <row r="95" spans="1:24">
      <c r="A95" s="45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6">
        <v>230</v>
      </c>
      <c r="N95" s="41">
        <f t="shared" si="8"/>
        <v>3</v>
      </c>
      <c r="O95" s="42" t="str">
        <f t="shared" si="9"/>
        <v>23</v>
      </c>
      <c r="P95" s="42" t="str">
        <f t="shared" si="10"/>
        <v>0</v>
      </c>
      <c r="Q95" s="43">
        <f t="shared" si="11"/>
        <v>1380</v>
      </c>
      <c r="R95" s="43">
        <f t="shared" si="12"/>
        <v>23</v>
      </c>
      <c r="U95" s="40"/>
      <c r="V95" s="40"/>
      <c r="W95" s="10"/>
      <c r="X95" s="6"/>
    </row>
    <row r="96" spans="1:24">
      <c r="A96" s="45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6">
        <v>500</v>
      </c>
      <c r="N96" s="41">
        <f t="shared" si="8"/>
        <v>3</v>
      </c>
      <c r="O96" s="42" t="str">
        <f t="shared" si="9"/>
        <v>50</v>
      </c>
      <c r="P96" s="42" t="str">
        <f t="shared" si="10"/>
        <v>0</v>
      </c>
      <c r="Q96" s="43">
        <f t="shared" si="11"/>
        <v>3000</v>
      </c>
      <c r="R96" s="43">
        <f t="shared" si="12"/>
        <v>50</v>
      </c>
      <c r="U96" s="40"/>
      <c r="V96" s="40"/>
      <c r="W96" s="10"/>
      <c r="X96" s="6"/>
    </row>
    <row r="97" spans="1:24">
      <c r="A97" s="45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6">
        <v>100</v>
      </c>
      <c r="N97" s="41">
        <f t="shared" si="8"/>
        <v>3</v>
      </c>
      <c r="O97" s="42" t="str">
        <f t="shared" si="9"/>
        <v>10</v>
      </c>
      <c r="P97" s="42" t="str">
        <f t="shared" si="10"/>
        <v>0</v>
      </c>
      <c r="Q97" s="43">
        <f t="shared" si="11"/>
        <v>600</v>
      </c>
      <c r="R97" s="43">
        <f t="shared" si="12"/>
        <v>10</v>
      </c>
      <c r="U97" s="40"/>
      <c r="V97" s="40"/>
      <c r="W97" s="10"/>
      <c r="X97" s="6"/>
    </row>
    <row r="98" spans="1:24">
      <c r="A98" s="45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6">
        <v>30</v>
      </c>
      <c r="N98" s="41">
        <f t="shared" si="8"/>
        <v>2</v>
      </c>
      <c r="O98" s="42" t="str">
        <f t="shared" si="9"/>
        <v>30</v>
      </c>
      <c r="P98" s="42">
        <f t="shared" si="10"/>
        <v>0</v>
      </c>
      <c r="Q98" s="43">
        <f t="shared" si="11"/>
        <v>1800</v>
      </c>
      <c r="R98" s="43">
        <f t="shared" si="12"/>
        <v>30</v>
      </c>
      <c r="U98" s="40"/>
      <c r="V98" s="40"/>
      <c r="W98" s="10"/>
      <c r="X98" s="6"/>
    </row>
    <row r="99" spans="1:24">
      <c r="A99" s="45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6">
        <v>30</v>
      </c>
      <c r="N99" s="41">
        <f t="shared" si="8"/>
        <v>2</v>
      </c>
      <c r="O99" s="42" t="str">
        <f t="shared" si="9"/>
        <v>30</v>
      </c>
      <c r="P99" s="42">
        <f t="shared" si="10"/>
        <v>0</v>
      </c>
      <c r="Q99" s="43">
        <f t="shared" si="11"/>
        <v>1800</v>
      </c>
      <c r="R99" s="43">
        <f t="shared" si="12"/>
        <v>30</v>
      </c>
      <c r="U99" s="40"/>
      <c r="V99" s="40"/>
      <c r="W99" s="10"/>
      <c r="X99" s="6"/>
    </row>
    <row r="100" spans="1:24">
      <c r="A100" s="45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6">
        <v>100</v>
      </c>
      <c r="N100" s="41">
        <f t="shared" si="8"/>
        <v>3</v>
      </c>
      <c r="O100" s="42" t="str">
        <f t="shared" si="9"/>
        <v>10</v>
      </c>
      <c r="P100" s="42" t="str">
        <f t="shared" si="10"/>
        <v>0</v>
      </c>
      <c r="Q100" s="43">
        <f t="shared" si="11"/>
        <v>600</v>
      </c>
      <c r="R100" s="43">
        <f t="shared" si="12"/>
        <v>10</v>
      </c>
      <c r="U100" s="40"/>
      <c r="V100" s="40"/>
      <c r="W100" s="10"/>
      <c r="X100" s="6"/>
    </row>
    <row r="101" spans="1:24">
      <c r="A101" s="45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6">
        <v>30</v>
      </c>
      <c r="N101" s="41">
        <f t="shared" si="8"/>
        <v>2</v>
      </c>
      <c r="O101" s="42" t="str">
        <f t="shared" si="9"/>
        <v>30</v>
      </c>
      <c r="P101" s="42">
        <f t="shared" si="10"/>
        <v>0</v>
      </c>
      <c r="Q101" s="43">
        <f t="shared" si="11"/>
        <v>1800</v>
      </c>
      <c r="R101" s="43">
        <f t="shared" si="12"/>
        <v>30</v>
      </c>
      <c r="U101" s="40"/>
      <c r="V101" s="40"/>
      <c r="W101" s="10"/>
      <c r="X101" s="6"/>
    </row>
    <row r="102" spans="1:24">
      <c r="A102" s="45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6">
        <v>300</v>
      </c>
      <c r="N102" s="41">
        <f t="shared" si="8"/>
        <v>3</v>
      </c>
      <c r="O102" s="42" t="str">
        <f t="shared" si="9"/>
        <v>30</v>
      </c>
      <c r="P102" s="42" t="str">
        <f t="shared" si="10"/>
        <v>0</v>
      </c>
      <c r="Q102" s="43">
        <f t="shared" si="11"/>
        <v>1800</v>
      </c>
      <c r="R102" s="43">
        <f t="shared" si="12"/>
        <v>30</v>
      </c>
      <c r="U102" s="40"/>
      <c r="V102" s="40"/>
      <c r="W102" s="10"/>
      <c r="X102" s="6"/>
    </row>
    <row r="103" spans="1:24">
      <c r="A103" s="45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6">
        <v>30</v>
      </c>
      <c r="N103" s="41">
        <f t="shared" si="8"/>
        <v>2</v>
      </c>
      <c r="O103" s="42" t="str">
        <f t="shared" si="9"/>
        <v>30</v>
      </c>
      <c r="P103" s="42">
        <f t="shared" si="10"/>
        <v>0</v>
      </c>
      <c r="Q103" s="43">
        <f t="shared" si="11"/>
        <v>1800</v>
      </c>
      <c r="R103" s="43">
        <f t="shared" si="12"/>
        <v>30</v>
      </c>
      <c r="U103" s="40"/>
      <c r="V103" s="40"/>
      <c r="W103" s="10"/>
      <c r="X103" s="6"/>
    </row>
    <row r="104" spans="1:24">
      <c r="A104" s="45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6">
        <v>30</v>
      </c>
      <c r="N104" s="41">
        <f t="shared" si="8"/>
        <v>2</v>
      </c>
      <c r="O104" s="42" t="str">
        <f t="shared" si="9"/>
        <v>30</v>
      </c>
      <c r="P104" s="42">
        <f t="shared" si="10"/>
        <v>0</v>
      </c>
      <c r="Q104" s="43">
        <f t="shared" si="11"/>
        <v>1800</v>
      </c>
      <c r="R104" s="43">
        <f t="shared" si="12"/>
        <v>30</v>
      </c>
      <c r="U104" s="40"/>
      <c r="V104" s="40"/>
      <c r="W104" s="10"/>
      <c r="X104" s="6"/>
    </row>
    <row r="105" spans="1:24">
      <c r="A105" s="45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6">
        <v>100</v>
      </c>
      <c r="N105" s="41">
        <f t="shared" si="8"/>
        <v>3</v>
      </c>
      <c r="O105" s="42" t="str">
        <f t="shared" si="9"/>
        <v>10</v>
      </c>
      <c r="P105" s="42" t="str">
        <f t="shared" si="10"/>
        <v>0</v>
      </c>
      <c r="Q105" s="43">
        <f t="shared" si="11"/>
        <v>600</v>
      </c>
      <c r="R105" s="43">
        <f t="shared" si="12"/>
        <v>10</v>
      </c>
      <c r="U105" s="40"/>
      <c r="V105" s="40"/>
      <c r="W105" s="10"/>
      <c r="X105" s="6"/>
    </row>
    <row r="106" spans="1:24">
      <c r="A106" s="45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6">
        <v>30</v>
      </c>
      <c r="N106" s="41">
        <f t="shared" si="8"/>
        <v>2</v>
      </c>
      <c r="O106" s="42" t="str">
        <f t="shared" si="9"/>
        <v>30</v>
      </c>
      <c r="P106" s="42">
        <f t="shared" si="10"/>
        <v>0</v>
      </c>
      <c r="Q106" s="43">
        <f t="shared" si="11"/>
        <v>1800</v>
      </c>
      <c r="R106" s="43">
        <f t="shared" si="12"/>
        <v>30</v>
      </c>
      <c r="U106" s="40"/>
      <c r="V106" s="40"/>
      <c r="W106" s="10"/>
      <c r="X106" s="6"/>
    </row>
    <row r="107" spans="1:24">
      <c r="A107" s="45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462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6">
        <v>39</v>
      </c>
      <c r="N107" s="41">
        <f t="shared" si="8"/>
        <v>2</v>
      </c>
      <c r="O107" s="42" t="str">
        <f t="shared" si="9"/>
        <v>39</v>
      </c>
      <c r="P107" s="42">
        <f t="shared" si="10"/>
        <v>0</v>
      </c>
      <c r="Q107" s="43">
        <f t="shared" si="11"/>
        <v>2340</v>
      </c>
      <c r="R107" s="43">
        <f t="shared" si="12"/>
        <v>39</v>
      </c>
      <c r="U107" s="40"/>
      <c r="V107" s="40"/>
      <c r="W107" s="10"/>
      <c r="X107" s="6"/>
    </row>
    <row r="108" spans="1:24">
      <c r="A108" s="45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462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26">
        <v>1710</v>
      </c>
      <c r="N108" s="41">
        <f t="shared" si="8"/>
        <v>4</v>
      </c>
      <c r="O108" s="42" t="str">
        <f t="shared" si="9"/>
        <v>17</v>
      </c>
      <c r="P108" s="42" t="str">
        <f t="shared" si="10"/>
        <v>10</v>
      </c>
      <c r="Q108" s="43">
        <f t="shared" si="11"/>
        <v>1030</v>
      </c>
      <c r="R108" s="43">
        <f t="shared" si="12"/>
        <v>17.166666666666668</v>
      </c>
      <c r="U108" s="40"/>
      <c r="V108" s="40"/>
      <c r="W108" s="10"/>
      <c r="X108" s="6"/>
    </row>
    <row r="109" spans="1:24">
      <c r="A109" s="45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462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26">
        <v>1230</v>
      </c>
      <c r="N109" s="41">
        <f t="shared" si="8"/>
        <v>4</v>
      </c>
      <c r="O109" s="42" t="str">
        <f t="shared" si="9"/>
        <v>12</v>
      </c>
      <c r="P109" s="42" t="str">
        <f t="shared" si="10"/>
        <v>30</v>
      </c>
      <c r="Q109" s="43">
        <f t="shared" si="11"/>
        <v>750</v>
      </c>
      <c r="R109" s="43">
        <f t="shared" si="12"/>
        <v>12.5</v>
      </c>
      <c r="U109" s="40"/>
      <c r="V109" s="40"/>
      <c r="W109" s="10"/>
      <c r="X109" s="6"/>
    </row>
    <row r="110" spans="1:24">
      <c r="A110" s="45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459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6">
        <v>2030</v>
      </c>
      <c r="N110" s="41">
        <f t="shared" si="8"/>
        <v>4</v>
      </c>
      <c r="O110" s="42" t="str">
        <f t="shared" si="9"/>
        <v>20</v>
      </c>
      <c r="P110" s="42" t="str">
        <f t="shared" si="10"/>
        <v>30</v>
      </c>
      <c r="Q110" s="43">
        <f t="shared" si="11"/>
        <v>1230</v>
      </c>
      <c r="R110" s="43">
        <f t="shared" si="12"/>
        <v>20.5</v>
      </c>
      <c r="U110" s="40"/>
      <c r="V110" s="40"/>
      <c r="W110" s="10"/>
      <c r="X110" s="6"/>
    </row>
    <row r="111" spans="1:24">
      <c r="A111" s="45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459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6">
        <v>3220</v>
      </c>
      <c r="N111" s="41">
        <f t="shared" si="8"/>
        <v>4</v>
      </c>
      <c r="O111" s="42" t="str">
        <f t="shared" si="9"/>
        <v>32</v>
      </c>
      <c r="P111" s="42" t="str">
        <f t="shared" si="10"/>
        <v>20</v>
      </c>
      <c r="Q111" s="43">
        <f t="shared" si="11"/>
        <v>1940</v>
      </c>
      <c r="R111" s="43">
        <f t="shared" si="12"/>
        <v>32.333333333333336</v>
      </c>
      <c r="U111" s="40"/>
      <c r="V111" s="40"/>
      <c r="W111" s="10"/>
      <c r="X111" s="6"/>
    </row>
    <row r="112" spans="1:24">
      <c r="A112" s="45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461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6">
        <v>1810</v>
      </c>
      <c r="N112" s="41">
        <f t="shared" si="8"/>
        <v>4</v>
      </c>
      <c r="O112" s="42" t="str">
        <f t="shared" si="9"/>
        <v>18</v>
      </c>
      <c r="P112" s="42" t="str">
        <f t="shared" si="10"/>
        <v>10</v>
      </c>
      <c r="Q112" s="43">
        <f t="shared" si="11"/>
        <v>1090</v>
      </c>
      <c r="R112" s="43">
        <f t="shared" si="12"/>
        <v>18.166666666666668</v>
      </c>
      <c r="U112" s="40"/>
      <c r="V112" s="40"/>
      <c r="W112" s="10"/>
      <c r="X112" s="6"/>
    </row>
    <row r="113" spans="1:24">
      <c r="A113" s="45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6">
        <v>52</v>
      </c>
      <c r="N113" s="41">
        <f t="shared" si="8"/>
        <v>2</v>
      </c>
      <c r="O113" s="42" t="str">
        <f t="shared" si="9"/>
        <v>52</v>
      </c>
      <c r="P113" s="42">
        <f t="shared" si="10"/>
        <v>0</v>
      </c>
      <c r="Q113" s="43">
        <f t="shared" si="11"/>
        <v>3120</v>
      </c>
      <c r="R113" s="43">
        <f t="shared" si="12"/>
        <v>52</v>
      </c>
      <c r="U113" s="40"/>
      <c r="V113" s="40"/>
      <c r="W113" s="10"/>
      <c r="X113" s="6"/>
    </row>
    <row r="114" spans="1:24">
      <c r="A114" s="45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6">
        <v>29</v>
      </c>
      <c r="N114" s="41">
        <f t="shared" si="8"/>
        <v>2</v>
      </c>
      <c r="O114" s="42" t="str">
        <f t="shared" si="9"/>
        <v>29</v>
      </c>
      <c r="P114" s="42">
        <f t="shared" si="10"/>
        <v>0</v>
      </c>
      <c r="Q114" s="43">
        <f t="shared" si="11"/>
        <v>1740</v>
      </c>
      <c r="R114" s="43">
        <f t="shared" si="12"/>
        <v>29</v>
      </c>
      <c r="U114" s="40"/>
      <c r="V114" s="40"/>
      <c r="W114" s="10"/>
      <c r="X114" s="6"/>
    </row>
    <row r="115" spans="1:24">
      <c r="A115" s="45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6">
        <v>650</v>
      </c>
      <c r="N115" s="41">
        <f t="shared" si="8"/>
        <v>3</v>
      </c>
      <c r="O115" s="42" t="str">
        <f t="shared" si="9"/>
        <v>65</v>
      </c>
      <c r="P115" s="42" t="str">
        <f t="shared" si="10"/>
        <v>0</v>
      </c>
      <c r="Q115" s="43">
        <f t="shared" si="11"/>
        <v>3900</v>
      </c>
      <c r="R115" s="43">
        <f t="shared" si="12"/>
        <v>65</v>
      </c>
      <c r="U115" s="40"/>
      <c r="V115" s="40"/>
      <c r="W115" s="10"/>
      <c r="X115" s="6"/>
    </row>
    <row r="116" spans="1:24">
      <c r="A116" s="45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6">
        <v>8</v>
      </c>
      <c r="N116" s="41">
        <f t="shared" si="8"/>
        <v>1</v>
      </c>
      <c r="O116" s="42" t="str">
        <f t="shared" si="9"/>
        <v>8</v>
      </c>
      <c r="P116" s="42">
        <f t="shared" si="10"/>
        <v>0</v>
      </c>
      <c r="Q116" s="43">
        <f t="shared" si="11"/>
        <v>480</v>
      </c>
      <c r="R116" s="43">
        <f t="shared" si="12"/>
        <v>8</v>
      </c>
      <c r="U116" s="40"/>
      <c r="V116" s="40"/>
      <c r="W116" s="10"/>
      <c r="X116" s="6"/>
    </row>
    <row r="117" spans="1:24">
      <c r="A117" s="45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6">
        <v>1</v>
      </c>
      <c r="N117" s="41">
        <f t="shared" si="8"/>
        <v>1</v>
      </c>
      <c r="O117" s="42" t="str">
        <f t="shared" si="9"/>
        <v>1</v>
      </c>
      <c r="P117" s="42">
        <f t="shared" si="10"/>
        <v>0</v>
      </c>
      <c r="Q117" s="43">
        <f t="shared" si="11"/>
        <v>60</v>
      </c>
      <c r="R117" s="43">
        <f t="shared" si="12"/>
        <v>1</v>
      </c>
      <c r="U117" s="40"/>
      <c r="V117" s="40"/>
      <c r="W117" s="10"/>
      <c r="X117" s="6"/>
    </row>
    <row r="118" spans="1:24">
      <c r="A118" s="45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467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6">
        <v>60</v>
      </c>
      <c r="N118" s="41">
        <f t="shared" si="8"/>
        <v>2</v>
      </c>
      <c r="O118" s="42" t="str">
        <f t="shared" si="9"/>
        <v>60</v>
      </c>
      <c r="P118" s="42">
        <f t="shared" si="10"/>
        <v>0</v>
      </c>
      <c r="Q118" s="43">
        <f t="shared" si="11"/>
        <v>3600</v>
      </c>
      <c r="R118" s="43">
        <f t="shared" si="12"/>
        <v>60</v>
      </c>
      <c r="U118" s="40"/>
      <c r="V118" s="40"/>
      <c r="W118" s="10"/>
      <c r="X118" s="6"/>
    </row>
    <row r="119" spans="1:24">
      <c r="A119" s="45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467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6">
        <v>15</v>
      </c>
      <c r="N119" s="41">
        <f t="shared" si="8"/>
        <v>2</v>
      </c>
      <c r="O119" s="42" t="str">
        <f t="shared" si="9"/>
        <v>15</v>
      </c>
      <c r="P119" s="42">
        <f t="shared" si="10"/>
        <v>0</v>
      </c>
      <c r="Q119" s="43">
        <f t="shared" si="11"/>
        <v>900</v>
      </c>
      <c r="R119" s="43">
        <f t="shared" si="12"/>
        <v>15</v>
      </c>
      <c r="U119" s="40"/>
      <c r="V119" s="40"/>
      <c r="W119" s="10"/>
      <c r="X119" s="6"/>
    </row>
    <row r="120" spans="1:24">
      <c r="A120" s="45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469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6">
        <v>1030</v>
      </c>
      <c r="N120" s="41">
        <f t="shared" si="8"/>
        <v>4</v>
      </c>
      <c r="O120" s="42" t="str">
        <f t="shared" si="9"/>
        <v>10</v>
      </c>
      <c r="P120" s="42" t="str">
        <f t="shared" si="10"/>
        <v>30</v>
      </c>
      <c r="Q120" s="43">
        <f t="shared" si="11"/>
        <v>630</v>
      </c>
      <c r="R120" s="43">
        <f t="shared" si="12"/>
        <v>10.5</v>
      </c>
      <c r="U120" s="40"/>
      <c r="V120" s="40"/>
      <c r="W120" s="10"/>
      <c r="X120" s="6"/>
    </row>
    <row r="121" spans="1:24">
      <c r="A121" s="45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469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6">
        <v>14</v>
      </c>
      <c r="N121" s="41">
        <f t="shared" si="8"/>
        <v>2</v>
      </c>
      <c r="O121" s="42" t="str">
        <f t="shared" si="9"/>
        <v>14</v>
      </c>
      <c r="P121" s="42">
        <f t="shared" si="10"/>
        <v>0</v>
      </c>
      <c r="Q121" s="43">
        <f t="shared" si="11"/>
        <v>840</v>
      </c>
      <c r="R121" s="43">
        <f t="shared" si="12"/>
        <v>14</v>
      </c>
      <c r="U121" s="40"/>
      <c r="V121" s="40"/>
      <c r="W121" s="10"/>
      <c r="X121" s="6"/>
    </row>
    <row r="122" spans="1:24">
      <c r="A122" s="45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469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6">
        <v>18</v>
      </c>
      <c r="N122" s="41">
        <f t="shared" si="8"/>
        <v>2</v>
      </c>
      <c r="O122" s="42" t="str">
        <f t="shared" si="9"/>
        <v>18</v>
      </c>
      <c r="P122" s="42">
        <f t="shared" si="10"/>
        <v>0</v>
      </c>
      <c r="Q122" s="43">
        <f t="shared" si="11"/>
        <v>1080</v>
      </c>
      <c r="R122" s="43">
        <f t="shared" si="12"/>
        <v>18</v>
      </c>
      <c r="U122" s="40"/>
      <c r="V122" s="40"/>
      <c r="W122" s="10"/>
      <c r="X122" s="6"/>
    </row>
    <row r="123" spans="1:24">
      <c r="A123" s="45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470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6">
        <v>1420</v>
      </c>
      <c r="N123" s="41">
        <f t="shared" si="8"/>
        <v>4</v>
      </c>
      <c r="O123" s="42" t="str">
        <f t="shared" si="9"/>
        <v>14</v>
      </c>
      <c r="P123" s="42" t="str">
        <f t="shared" si="10"/>
        <v>20</v>
      </c>
      <c r="Q123" s="43">
        <f t="shared" si="11"/>
        <v>860</v>
      </c>
      <c r="R123" s="43">
        <f t="shared" si="12"/>
        <v>14.333333333333334</v>
      </c>
      <c r="U123" s="40"/>
      <c r="V123" s="40"/>
      <c r="W123" s="10"/>
      <c r="X123" s="6"/>
    </row>
    <row r="124" spans="1:24">
      <c r="A124" s="45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6">
        <v>4</v>
      </c>
      <c r="N124" s="41">
        <f t="shared" si="8"/>
        <v>1</v>
      </c>
      <c r="O124" s="42" t="str">
        <f t="shared" si="9"/>
        <v>4</v>
      </c>
      <c r="P124" s="42">
        <f t="shared" si="10"/>
        <v>0</v>
      </c>
      <c r="Q124" s="43">
        <f t="shared" si="11"/>
        <v>240</v>
      </c>
      <c r="R124" s="43">
        <f t="shared" si="12"/>
        <v>4</v>
      </c>
      <c r="U124" s="40"/>
      <c r="V124" s="40"/>
      <c r="W124" s="10"/>
      <c r="X124" s="6"/>
    </row>
    <row r="125" spans="1:24">
      <c r="A125" s="45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6">
        <v>1640</v>
      </c>
      <c r="N125" s="41">
        <f t="shared" si="8"/>
        <v>4</v>
      </c>
      <c r="O125" s="42" t="str">
        <f t="shared" si="9"/>
        <v>16</v>
      </c>
      <c r="P125" s="42" t="str">
        <f t="shared" si="10"/>
        <v>40</v>
      </c>
      <c r="Q125" s="43">
        <f t="shared" si="11"/>
        <v>1000</v>
      </c>
      <c r="R125" s="43">
        <f t="shared" si="12"/>
        <v>16.666666666666668</v>
      </c>
      <c r="U125" s="40"/>
      <c r="V125" s="40"/>
      <c r="W125" s="10"/>
      <c r="X125" s="6"/>
    </row>
    <row r="126" spans="1:24">
      <c r="A126" s="45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6">
        <v>3829</v>
      </c>
      <c r="N126" s="41">
        <f t="shared" si="8"/>
        <v>4</v>
      </c>
      <c r="O126" s="42" t="str">
        <f t="shared" si="9"/>
        <v>38</v>
      </c>
      <c r="P126" s="42" t="str">
        <f t="shared" si="10"/>
        <v>29</v>
      </c>
      <c r="Q126" s="43">
        <f t="shared" si="11"/>
        <v>2309</v>
      </c>
      <c r="R126" s="43">
        <f t="shared" si="12"/>
        <v>38.483333333333334</v>
      </c>
      <c r="U126" s="40"/>
      <c r="V126" s="40"/>
      <c r="W126" s="10"/>
      <c r="X126" s="6"/>
    </row>
    <row r="127" spans="1:24">
      <c r="A127" s="45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6">
        <v>1230</v>
      </c>
      <c r="N127" s="41">
        <f t="shared" si="8"/>
        <v>4</v>
      </c>
      <c r="O127" s="42" t="str">
        <f t="shared" si="9"/>
        <v>12</v>
      </c>
      <c r="P127" s="42" t="str">
        <f t="shared" si="10"/>
        <v>30</v>
      </c>
      <c r="Q127" s="43">
        <f t="shared" si="11"/>
        <v>750</v>
      </c>
      <c r="R127" s="43">
        <f t="shared" si="12"/>
        <v>12.5</v>
      </c>
      <c r="U127" s="40"/>
      <c r="V127" s="40"/>
      <c r="W127" s="10"/>
      <c r="X127" s="6"/>
    </row>
    <row r="128" spans="1:24">
      <c r="A128" s="45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6">
        <v>3118</v>
      </c>
      <c r="N128" s="41">
        <f t="shared" si="8"/>
        <v>4</v>
      </c>
      <c r="O128" s="42" t="str">
        <f t="shared" si="9"/>
        <v>31</v>
      </c>
      <c r="P128" s="42" t="str">
        <f t="shared" si="10"/>
        <v>18</v>
      </c>
      <c r="Q128" s="43">
        <f t="shared" si="11"/>
        <v>1878</v>
      </c>
      <c r="R128" s="43">
        <f t="shared" si="12"/>
        <v>31.3</v>
      </c>
      <c r="U128" s="40"/>
      <c r="V128" s="40"/>
      <c r="W128" s="10"/>
      <c r="X128" s="6"/>
    </row>
    <row r="129" spans="1:24">
      <c r="A129" s="45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6">
        <v>55</v>
      </c>
      <c r="N129" s="41">
        <f t="shared" si="8"/>
        <v>2</v>
      </c>
      <c r="O129" s="42" t="str">
        <f t="shared" si="9"/>
        <v>55</v>
      </c>
      <c r="P129" s="42">
        <f t="shared" si="10"/>
        <v>0</v>
      </c>
      <c r="Q129" s="43">
        <f t="shared" si="11"/>
        <v>3300</v>
      </c>
      <c r="R129" s="43">
        <f t="shared" si="12"/>
        <v>55</v>
      </c>
      <c r="U129" s="40"/>
      <c r="V129" s="40"/>
      <c r="W129" s="10"/>
      <c r="X129" s="6"/>
    </row>
    <row r="130" spans="1:24">
      <c r="A130" s="45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456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6">
        <v>517</v>
      </c>
      <c r="N130" s="41">
        <f t="shared" si="8"/>
        <v>3</v>
      </c>
      <c r="O130" s="42" t="str">
        <f t="shared" si="9"/>
        <v>51</v>
      </c>
      <c r="P130" s="42" t="str">
        <f t="shared" si="10"/>
        <v>7</v>
      </c>
      <c r="Q130" s="43">
        <f t="shared" si="11"/>
        <v>3067</v>
      </c>
      <c r="R130" s="43">
        <f t="shared" si="12"/>
        <v>51.116666666666667</v>
      </c>
      <c r="U130" s="40"/>
      <c r="V130" s="40"/>
      <c r="W130" s="10"/>
      <c r="X130" s="6"/>
    </row>
    <row r="131" spans="1:24">
      <c r="A131" s="45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456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6">
        <v>563</v>
      </c>
      <c r="N131" s="41">
        <f t="shared" ref="N131:N194" si="14">LEN($M131)</f>
        <v>3</v>
      </c>
      <c r="O131" s="42" t="str">
        <f t="shared" ref="O131:O194" si="15">IF(N131="1",$M131,IF(N131=2,LEFT($M131,2),LEFT($M131,2)))</f>
        <v>56</v>
      </c>
      <c r="P131" s="42" t="str">
        <f t="shared" ref="P131:P194" si="16">IF(N131&lt;=2,0,MID($M131,3,3))</f>
        <v>3</v>
      </c>
      <c r="Q131" s="43">
        <f t="shared" ref="Q131:Q194" si="17">(O131*60)+P131</f>
        <v>3363</v>
      </c>
      <c r="R131" s="43">
        <f t="shared" ref="R131:R194" si="18">+Q131/60</f>
        <v>56.05</v>
      </c>
      <c r="U131" s="40"/>
      <c r="V131" s="40"/>
      <c r="W131" s="10"/>
      <c r="X131" s="6"/>
    </row>
    <row r="132" spans="1:24">
      <c r="A132" s="45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456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6">
        <v>609</v>
      </c>
      <c r="N132" s="41">
        <f t="shared" si="14"/>
        <v>3</v>
      </c>
      <c r="O132" s="42" t="str">
        <f t="shared" si="15"/>
        <v>60</v>
      </c>
      <c r="P132" s="42" t="str">
        <f t="shared" si="16"/>
        <v>9</v>
      </c>
      <c r="Q132" s="43">
        <f t="shared" si="17"/>
        <v>3609</v>
      </c>
      <c r="R132" s="43">
        <f t="shared" si="18"/>
        <v>60.15</v>
      </c>
      <c r="U132" s="40"/>
      <c r="V132" s="40"/>
      <c r="W132" s="10"/>
      <c r="X132" s="6"/>
    </row>
    <row r="133" spans="1:24">
      <c r="A133" s="45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468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6">
        <v>348</v>
      </c>
      <c r="N133" s="41">
        <f t="shared" si="14"/>
        <v>3</v>
      </c>
      <c r="O133" s="42" t="str">
        <f t="shared" si="15"/>
        <v>34</v>
      </c>
      <c r="P133" s="42" t="str">
        <f t="shared" si="16"/>
        <v>8</v>
      </c>
      <c r="Q133" s="43">
        <f t="shared" si="17"/>
        <v>2048</v>
      </c>
      <c r="R133" s="43">
        <f t="shared" si="18"/>
        <v>34.133333333333333</v>
      </c>
      <c r="U133" s="40"/>
      <c r="V133" s="40"/>
      <c r="W133" s="10"/>
      <c r="X133" s="6"/>
    </row>
    <row r="134" spans="1:24">
      <c r="A134" s="45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468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6">
        <v>1106</v>
      </c>
      <c r="N134" s="41">
        <f t="shared" si="14"/>
        <v>4</v>
      </c>
      <c r="O134" s="42" t="str">
        <f t="shared" si="15"/>
        <v>11</v>
      </c>
      <c r="P134" s="42" t="str">
        <f t="shared" si="16"/>
        <v>06</v>
      </c>
      <c r="Q134" s="43">
        <f t="shared" si="17"/>
        <v>666</v>
      </c>
      <c r="R134" s="43">
        <f t="shared" si="18"/>
        <v>11.1</v>
      </c>
      <c r="U134" s="40"/>
      <c r="V134" s="40"/>
      <c r="W134" s="10"/>
      <c r="X134" s="6"/>
    </row>
    <row r="135" spans="1:24">
      <c r="A135" s="45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6">
        <v>4948</v>
      </c>
      <c r="N135" s="41">
        <f t="shared" si="14"/>
        <v>4</v>
      </c>
      <c r="O135" s="42" t="str">
        <f t="shared" si="15"/>
        <v>49</v>
      </c>
      <c r="P135" s="42" t="str">
        <f t="shared" si="16"/>
        <v>48</v>
      </c>
      <c r="Q135" s="43">
        <f t="shared" si="17"/>
        <v>2988</v>
      </c>
      <c r="R135" s="43">
        <f t="shared" si="18"/>
        <v>49.8</v>
      </c>
      <c r="U135" s="40"/>
      <c r="V135" s="40"/>
      <c r="W135" s="10"/>
      <c r="X135" s="6"/>
    </row>
    <row r="136" spans="1:24">
      <c r="A136" s="45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6">
        <v>3548</v>
      </c>
      <c r="N136" s="41">
        <f t="shared" si="14"/>
        <v>4</v>
      </c>
      <c r="O136" s="42" t="str">
        <f t="shared" si="15"/>
        <v>35</v>
      </c>
      <c r="P136" s="42" t="str">
        <f t="shared" si="16"/>
        <v>48</v>
      </c>
      <c r="Q136" s="43">
        <f t="shared" si="17"/>
        <v>2148</v>
      </c>
      <c r="R136" s="43">
        <f t="shared" si="18"/>
        <v>35.799999999999997</v>
      </c>
      <c r="U136" s="40"/>
      <c r="V136" s="40"/>
      <c r="W136" s="10"/>
      <c r="X136" s="6"/>
    </row>
    <row r="137" spans="1:24">
      <c r="A137" s="45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6">
        <v>32</v>
      </c>
      <c r="N137" s="41">
        <f t="shared" si="14"/>
        <v>2</v>
      </c>
      <c r="O137" s="42" t="str">
        <f t="shared" si="15"/>
        <v>32</v>
      </c>
      <c r="P137" s="42">
        <f t="shared" si="16"/>
        <v>0</v>
      </c>
      <c r="Q137" s="43">
        <f t="shared" si="17"/>
        <v>1920</v>
      </c>
      <c r="R137" s="43">
        <f t="shared" si="18"/>
        <v>32</v>
      </c>
      <c r="U137" s="40"/>
      <c r="V137" s="40"/>
      <c r="W137" s="10"/>
      <c r="X137" s="6"/>
    </row>
    <row r="138" spans="1:24">
      <c r="A138" s="45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6">
        <v>7</v>
      </c>
      <c r="N138" s="41">
        <f t="shared" si="14"/>
        <v>1</v>
      </c>
      <c r="O138" s="42" t="str">
        <f t="shared" si="15"/>
        <v>7</v>
      </c>
      <c r="P138" s="42">
        <f t="shared" si="16"/>
        <v>0</v>
      </c>
      <c r="Q138" s="43">
        <f t="shared" si="17"/>
        <v>420</v>
      </c>
      <c r="R138" s="43">
        <f t="shared" si="18"/>
        <v>7</v>
      </c>
      <c r="U138" s="40"/>
      <c r="V138" s="40"/>
      <c r="W138" s="10"/>
      <c r="X138" s="6"/>
    </row>
    <row r="139" spans="1:24">
      <c r="A139" s="45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26">
        <v>39</v>
      </c>
      <c r="N139" s="41">
        <f t="shared" si="14"/>
        <v>2</v>
      </c>
      <c r="O139" s="42" t="str">
        <f t="shared" si="15"/>
        <v>39</v>
      </c>
      <c r="P139" s="42">
        <f t="shared" si="16"/>
        <v>0</v>
      </c>
      <c r="Q139" s="43">
        <f t="shared" si="17"/>
        <v>2340</v>
      </c>
      <c r="R139" s="43">
        <f t="shared" si="18"/>
        <v>39</v>
      </c>
      <c r="U139" s="40"/>
      <c r="V139" s="40"/>
      <c r="W139" s="10"/>
      <c r="X139" s="6"/>
    </row>
    <row r="140" spans="1:24">
      <c r="A140" s="45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26">
        <v>1130</v>
      </c>
      <c r="N140" s="41">
        <f t="shared" si="14"/>
        <v>4</v>
      </c>
      <c r="O140" s="42" t="str">
        <f t="shared" si="15"/>
        <v>11</v>
      </c>
      <c r="P140" s="42" t="str">
        <f t="shared" si="16"/>
        <v>30</v>
      </c>
      <c r="Q140" s="43">
        <f t="shared" si="17"/>
        <v>690</v>
      </c>
      <c r="R140" s="43">
        <f t="shared" si="18"/>
        <v>11.5</v>
      </c>
      <c r="U140" s="40"/>
      <c r="V140" s="40"/>
      <c r="W140" s="10"/>
      <c r="X140" s="6"/>
    </row>
    <row r="141" spans="1:24">
      <c r="A141" s="45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26">
        <v>3</v>
      </c>
      <c r="N141" s="41">
        <f t="shared" si="14"/>
        <v>1</v>
      </c>
      <c r="O141" s="42" t="str">
        <f t="shared" si="15"/>
        <v>3</v>
      </c>
      <c r="P141" s="42">
        <f t="shared" si="16"/>
        <v>0</v>
      </c>
      <c r="Q141" s="43">
        <f t="shared" si="17"/>
        <v>180</v>
      </c>
      <c r="R141" s="43">
        <f t="shared" si="18"/>
        <v>3</v>
      </c>
      <c r="U141" s="40"/>
      <c r="V141" s="40"/>
      <c r="W141" s="10"/>
      <c r="X141" s="6"/>
    </row>
    <row r="142" spans="1:24">
      <c r="A142" s="45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26">
        <v>1</v>
      </c>
      <c r="N142" s="41">
        <f t="shared" si="14"/>
        <v>1</v>
      </c>
      <c r="O142" s="42" t="str">
        <f t="shared" si="15"/>
        <v>1</v>
      </c>
      <c r="P142" s="42">
        <f t="shared" si="16"/>
        <v>0</v>
      </c>
      <c r="Q142" s="43">
        <f t="shared" si="17"/>
        <v>60</v>
      </c>
      <c r="R142" s="43">
        <f t="shared" si="18"/>
        <v>1</v>
      </c>
      <c r="U142" s="40"/>
      <c r="V142" s="40"/>
      <c r="W142" s="10"/>
      <c r="X142" s="6"/>
    </row>
    <row r="143" spans="1:24">
      <c r="A143" s="45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26">
        <v>40</v>
      </c>
      <c r="N143" s="41">
        <f t="shared" si="14"/>
        <v>2</v>
      </c>
      <c r="O143" s="42" t="str">
        <f t="shared" si="15"/>
        <v>40</v>
      </c>
      <c r="P143" s="42">
        <f t="shared" si="16"/>
        <v>0</v>
      </c>
      <c r="Q143" s="43">
        <f t="shared" si="17"/>
        <v>2400</v>
      </c>
      <c r="R143" s="43">
        <f t="shared" si="18"/>
        <v>40</v>
      </c>
      <c r="U143" s="40"/>
      <c r="V143" s="40"/>
      <c r="W143" s="10"/>
      <c r="X143" s="6"/>
    </row>
    <row r="144" spans="1:24">
      <c r="A144" s="45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26">
        <v>1</v>
      </c>
      <c r="N144" s="41">
        <f t="shared" si="14"/>
        <v>1</v>
      </c>
      <c r="O144" s="42" t="str">
        <f t="shared" si="15"/>
        <v>1</v>
      </c>
      <c r="P144" s="42">
        <f t="shared" si="16"/>
        <v>0</v>
      </c>
      <c r="Q144" s="43">
        <f t="shared" si="17"/>
        <v>60</v>
      </c>
      <c r="R144" s="43">
        <f t="shared" si="18"/>
        <v>1</v>
      </c>
      <c r="U144" s="40"/>
      <c r="V144" s="40"/>
      <c r="W144" s="10"/>
      <c r="X144" s="6"/>
    </row>
    <row r="145" spans="1:24">
      <c r="A145" s="45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6">
        <v>20</v>
      </c>
      <c r="N145" s="41">
        <f t="shared" si="14"/>
        <v>2</v>
      </c>
      <c r="O145" s="42" t="str">
        <f t="shared" si="15"/>
        <v>20</v>
      </c>
      <c r="P145" s="42">
        <f t="shared" si="16"/>
        <v>0</v>
      </c>
      <c r="Q145" s="43">
        <f t="shared" si="17"/>
        <v>1200</v>
      </c>
      <c r="R145" s="43">
        <f t="shared" si="18"/>
        <v>20</v>
      </c>
      <c r="U145" s="40"/>
      <c r="V145" s="40"/>
      <c r="W145" s="10"/>
      <c r="X145" s="6"/>
    </row>
    <row r="146" spans="1:24">
      <c r="A146" s="45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466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6">
        <v>243</v>
      </c>
      <c r="N146" s="41">
        <f t="shared" si="14"/>
        <v>3</v>
      </c>
      <c r="O146" s="42" t="str">
        <f t="shared" si="15"/>
        <v>24</v>
      </c>
      <c r="P146" s="42" t="str">
        <f t="shared" si="16"/>
        <v>3</v>
      </c>
      <c r="Q146" s="43">
        <f t="shared" si="17"/>
        <v>1443</v>
      </c>
      <c r="R146" s="43">
        <f t="shared" si="18"/>
        <v>24.05</v>
      </c>
      <c r="U146" s="40"/>
      <c r="V146" s="40"/>
      <c r="W146" s="10"/>
      <c r="X146" s="6"/>
    </row>
    <row r="147" spans="1:24">
      <c r="A147" s="45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6">
        <v>379</v>
      </c>
      <c r="N147" s="41">
        <f t="shared" si="14"/>
        <v>3</v>
      </c>
      <c r="O147" s="42" t="str">
        <f t="shared" si="15"/>
        <v>37</v>
      </c>
      <c r="P147" s="42" t="str">
        <f t="shared" si="16"/>
        <v>9</v>
      </c>
      <c r="Q147" s="43">
        <f t="shared" si="17"/>
        <v>2229</v>
      </c>
      <c r="R147" s="43">
        <f t="shared" si="18"/>
        <v>37.15</v>
      </c>
      <c r="U147" s="40"/>
      <c r="V147" s="40"/>
      <c r="W147" s="10"/>
      <c r="X147" s="6"/>
    </row>
    <row r="148" spans="1:24">
      <c r="A148" s="45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6">
        <v>593</v>
      </c>
      <c r="N148" s="41">
        <f t="shared" si="14"/>
        <v>3</v>
      </c>
      <c r="O148" s="42" t="str">
        <f t="shared" si="15"/>
        <v>59</v>
      </c>
      <c r="P148" s="42" t="str">
        <f t="shared" si="16"/>
        <v>3</v>
      </c>
      <c r="Q148" s="43">
        <f t="shared" si="17"/>
        <v>3543</v>
      </c>
      <c r="R148" s="43">
        <f t="shared" si="18"/>
        <v>59.05</v>
      </c>
      <c r="U148" s="40"/>
      <c r="V148" s="40"/>
      <c r="W148" s="10"/>
      <c r="X148" s="6"/>
    </row>
    <row r="149" spans="1:24">
      <c r="A149" s="45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6">
        <v>230</v>
      </c>
      <c r="N149" s="41">
        <f t="shared" si="14"/>
        <v>3</v>
      </c>
      <c r="O149" s="42" t="str">
        <f t="shared" si="15"/>
        <v>23</v>
      </c>
      <c r="P149" s="42" t="str">
        <f t="shared" si="16"/>
        <v>0</v>
      </c>
      <c r="Q149" s="43">
        <f t="shared" si="17"/>
        <v>1380</v>
      </c>
      <c r="R149" s="43">
        <f t="shared" si="18"/>
        <v>23</v>
      </c>
      <c r="U149" s="40"/>
      <c r="V149" s="40"/>
      <c r="W149" s="10"/>
      <c r="X149" s="6"/>
    </row>
    <row r="150" spans="1:24">
      <c r="A150" s="45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6">
        <v>4</v>
      </c>
      <c r="N150" s="41">
        <f t="shared" si="14"/>
        <v>1</v>
      </c>
      <c r="O150" s="42" t="str">
        <f t="shared" si="15"/>
        <v>4</v>
      </c>
      <c r="P150" s="42">
        <f t="shared" si="16"/>
        <v>0</v>
      </c>
      <c r="Q150" s="43">
        <f t="shared" si="17"/>
        <v>240</v>
      </c>
      <c r="R150" s="43">
        <f t="shared" si="18"/>
        <v>4</v>
      </c>
      <c r="U150" s="40"/>
      <c r="V150" s="40"/>
      <c r="W150" s="10"/>
      <c r="X150" s="6"/>
    </row>
    <row r="151" spans="1:24">
      <c r="A151" s="45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462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6">
        <v>2</v>
      </c>
      <c r="N151" s="41">
        <f t="shared" si="14"/>
        <v>1</v>
      </c>
      <c r="O151" s="42" t="str">
        <f t="shared" si="15"/>
        <v>2</v>
      </c>
      <c r="P151" s="42">
        <f t="shared" si="16"/>
        <v>0</v>
      </c>
      <c r="Q151" s="43">
        <f t="shared" si="17"/>
        <v>120</v>
      </c>
      <c r="R151" s="43">
        <f t="shared" si="18"/>
        <v>2</v>
      </c>
      <c r="U151" s="40"/>
      <c r="V151" s="40"/>
      <c r="W151" s="10"/>
      <c r="X151" s="6"/>
    </row>
    <row r="152" spans="1:24">
      <c r="A152" s="45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6">
        <v>7</v>
      </c>
      <c r="N152" s="41">
        <f t="shared" si="14"/>
        <v>1</v>
      </c>
      <c r="O152" s="42" t="str">
        <f t="shared" si="15"/>
        <v>7</v>
      </c>
      <c r="P152" s="42">
        <f t="shared" si="16"/>
        <v>0</v>
      </c>
      <c r="Q152" s="43">
        <f t="shared" si="17"/>
        <v>420</v>
      </c>
      <c r="R152" s="43">
        <f t="shared" si="18"/>
        <v>7</v>
      </c>
      <c r="U152" s="40"/>
      <c r="V152" s="40"/>
      <c r="W152" s="10"/>
      <c r="X152" s="6"/>
    </row>
    <row r="153" spans="1:24">
      <c r="A153" s="45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467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6">
        <v>750</v>
      </c>
      <c r="N153" s="41">
        <f t="shared" si="14"/>
        <v>3</v>
      </c>
      <c r="O153" s="42" t="str">
        <f t="shared" si="15"/>
        <v>75</v>
      </c>
      <c r="P153" s="42" t="str">
        <f t="shared" si="16"/>
        <v>0</v>
      </c>
      <c r="Q153" s="43">
        <f t="shared" si="17"/>
        <v>4500</v>
      </c>
      <c r="R153" s="43">
        <f t="shared" si="18"/>
        <v>75</v>
      </c>
      <c r="U153" s="40"/>
      <c r="V153" s="40"/>
      <c r="W153" s="10"/>
      <c r="X153" s="6"/>
    </row>
    <row r="154" spans="1:24">
      <c r="A154" s="45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469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6">
        <v>530</v>
      </c>
      <c r="N154" s="41">
        <f t="shared" si="14"/>
        <v>3</v>
      </c>
      <c r="O154" s="42" t="str">
        <f t="shared" si="15"/>
        <v>53</v>
      </c>
      <c r="P154" s="42" t="str">
        <f t="shared" si="16"/>
        <v>0</v>
      </c>
      <c r="Q154" s="43">
        <f t="shared" si="17"/>
        <v>3180</v>
      </c>
      <c r="R154" s="43">
        <f t="shared" si="18"/>
        <v>53</v>
      </c>
      <c r="U154" s="40"/>
      <c r="V154" s="40"/>
      <c r="W154" s="10"/>
      <c r="X154" s="6"/>
    </row>
    <row r="155" spans="1:24">
      <c r="A155" s="45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469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6">
        <v>430</v>
      </c>
      <c r="N155" s="41">
        <f t="shared" si="14"/>
        <v>3</v>
      </c>
      <c r="O155" s="42" t="str">
        <f t="shared" si="15"/>
        <v>43</v>
      </c>
      <c r="P155" s="42" t="str">
        <f t="shared" si="16"/>
        <v>0</v>
      </c>
      <c r="Q155" s="43">
        <f t="shared" si="17"/>
        <v>2580</v>
      </c>
      <c r="R155" s="43">
        <f t="shared" si="18"/>
        <v>43</v>
      </c>
      <c r="U155" s="40"/>
      <c r="V155" s="40"/>
      <c r="W155" s="10"/>
      <c r="X155" s="6"/>
    </row>
    <row r="156" spans="1:24">
      <c r="A156" s="45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6">
        <v>430</v>
      </c>
      <c r="N156" s="41">
        <f t="shared" si="14"/>
        <v>3</v>
      </c>
      <c r="O156" s="42" t="str">
        <f t="shared" si="15"/>
        <v>43</v>
      </c>
      <c r="P156" s="42" t="str">
        <f t="shared" si="16"/>
        <v>0</v>
      </c>
      <c r="Q156" s="43">
        <f t="shared" si="17"/>
        <v>2580</v>
      </c>
      <c r="R156" s="43">
        <f t="shared" si="18"/>
        <v>43</v>
      </c>
      <c r="U156" s="40"/>
      <c r="V156" s="40"/>
      <c r="W156" s="10"/>
      <c r="X156" s="6"/>
    </row>
    <row r="157" spans="1:24">
      <c r="A157" s="45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6">
        <v>506</v>
      </c>
      <c r="N157" s="41">
        <f t="shared" si="14"/>
        <v>3</v>
      </c>
      <c r="O157" s="42" t="str">
        <f t="shared" si="15"/>
        <v>50</v>
      </c>
      <c r="P157" s="42" t="str">
        <f t="shared" si="16"/>
        <v>6</v>
      </c>
      <c r="Q157" s="43">
        <f t="shared" si="17"/>
        <v>3006</v>
      </c>
      <c r="R157" s="43">
        <f t="shared" si="18"/>
        <v>50.1</v>
      </c>
      <c r="U157" s="40"/>
      <c r="V157" s="40"/>
      <c r="W157" s="10"/>
      <c r="X157" s="6"/>
    </row>
    <row r="158" spans="1:24">
      <c r="A158" s="45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6">
        <v>1030</v>
      </c>
      <c r="N158" s="41">
        <f t="shared" si="14"/>
        <v>4</v>
      </c>
      <c r="O158" s="42" t="str">
        <f t="shared" si="15"/>
        <v>10</v>
      </c>
      <c r="P158" s="42" t="str">
        <f t="shared" si="16"/>
        <v>30</v>
      </c>
      <c r="Q158" s="43">
        <f t="shared" si="17"/>
        <v>630</v>
      </c>
      <c r="R158" s="43">
        <f t="shared" si="18"/>
        <v>10.5</v>
      </c>
      <c r="U158" s="40"/>
      <c r="V158" s="40"/>
      <c r="W158" s="10"/>
      <c r="X158" s="6"/>
    </row>
    <row r="159" spans="1:24">
      <c r="A159" s="45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6">
        <v>11</v>
      </c>
      <c r="N159" s="41">
        <f t="shared" si="14"/>
        <v>2</v>
      </c>
      <c r="O159" s="42" t="str">
        <f t="shared" si="15"/>
        <v>11</v>
      </c>
      <c r="P159" s="42">
        <f t="shared" si="16"/>
        <v>0</v>
      </c>
      <c r="Q159" s="43">
        <f t="shared" si="17"/>
        <v>660</v>
      </c>
      <c r="R159" s="43">
        <f t="shared" si="18"/>
        <v>11</v>
      </c>
      <c r="U159" s="40"/>
      <c r="V159" s="40"/>
      <c r="W159" s="10"/>
      <c r="X159" s="6"/>
    </row>
    <row r="160" spans="1:24">
      <c r="A160" s="45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6">
        <v>1242</v>
      </c>
      <c r="N160" s="41">
        <f t="shared" si="14"/>
        <v>4</v>
      </c>
      <c r="O160" s="42" t="str">
        <f t="shared" si="15"/>
        <v>12</v>
      </c>
      <c r="P160" s="42" t="str">
        <f t="shared" si="16"/>
        <v>42</v>
      </c>
      <c r="Q160" s="43">
        <f t="shared" si="17"/>
        <v>762</v>
      </c>
      <c r="R160" s="43">
        <f t="shared" si="18"/>
        <v>12.7</v>
      </c>
      <c r="U160" s="40"/>
      <c r="V160" s="40"/>
      <c r="W160" s="10"/>
      <c r="X160" s="6"/>
    </row>
    <row r="161" spans="1:24">
      <c r="A161" s="45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6">
        <v>2118</v>
      </c>
      <c r="N161" s="41">
        <f t="shared" si="14"/>
        <v>4</v>
      </c>
      <c r="O161" s="42" t="str">
        <f t="shared" si="15"/>
        <v>21</v>
      </c>
      <c r="P161" s="42" t="str">
        <f t="shared" si="16"/>
        <v>18</v>
      </c>
      <c r="Q161" s="43">
        <f t="shared" si="17"/>
        <v>1278</v>
      </c>
      <c r="R161" s="43">
        <f t="shared" si="18"/>
        <v>21.3</v>
      </c>
      <c r="U161" s="40"/>
      <c r="V161" s="40"/>
      <c r="W161" s="10"/>
      <c r="X161" s="6"/>
    </row>
    <row r="162" spans="1:24">
      <c r="A162" s="45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6">
        <v>2</v>
      </c>
      <c r="N162" s="41">
        <f t="shared" si="14"/>
        <v>1</v>
      </c>
      <c r="O162" s="42" t="str">
        <f t="shared" si="15"/>
        <v>2</v>
      </c>
      <c r="P162" s="42">
        <f t="shared" si="16"/>
        <v>0</v>
      </c>
      <c r="Q162" s="43">
        <f t="shared" si="17"/>
        <v>120</v>
      </c>
      <c r="R162" s="43">
        <f t="shared" si="18"/>
        <v>2</v>
      </c>
      <c r="U162" s="40"/>
      <c r="V162" s="40"/>
      <c r="W162" s="10"/>
      <c r="X162" s="6"/>
    </row>
    <row r="163" spans="1:24">
      <c r="A163" s="45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6">
        <v>3412</v>
      </c>
      <c r="N163" s="41">
        <f t="shared" si="14"/>
        <v>4</v>
      </c>
      <c r="O163" s="42" t="str">
        <f t="shared" si="15"/>
        <v>34</v>
      </c>
      <c r="P163" s="42" t="str">
        <f t="shared" si="16"/>
        <v>12</v>
      </c>
      <c r="Q163" s="43">
        <f t="shared" si="17"/>
        <v>2052</v>
      </c>
      <c r="R163" s="43">
        <f t="shared" si="18"/>
        <v>34.200000000000003</v>
      </c>
      <c r="U163" s="40"/>
      <c r="V163" s="40"/>
      <c r="W163" s="10"/>
      <c r="X163" s="6"/>
    </row>
    <row r="164" spans="1:24">
      <c r="A164" s="45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6">
        <v>6618</v>
      </c>
      <c r="N164" s="41">
        <f t="shared" si="14"/>
        <v>4</v>
      </c>
      <c r="O164" s="42" t="str">
        <f t="shared" si="15"/>
        <v>66</v>
      </c>
      <c r="P164" s="42" t="str">
        <f t="shared" si="16"/>
        <v>18</v>
      </c>
      <c r="Q164" s="43">
        <f t="shared" si="17"/>
        <v>3978</v>
      </c>
      <c r="R164" s="43">
        <f t="shared" si="18"/>
        <v>66.3</v>
      </c>
      <c r="U164" s="40"/>
      <c r="V164" s="40"/>
      <c r="W164" s="10"/>
      <c r="X164" s="6"/>
    </row>
    <row r="165" spans="1:24">
      <c r="A165" s="45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6">
        <v>5612</v>
      </c>
      <c r="N165" s="41">
        <f t="shared" si="14"/>
        <v>4</v>
      </c>
      <c r="O165" s="42" t="str">
        <f t="shared" si="15"/>
        <v>56</v>
      </c>
      <c r="P165" s="42" t="str">
        <f t="shared" si="16"/>
        <v>12</v>
      </c>
      <c r="Q165" s="43">
        <f t="shared" si="17"/>
        <v>3372</v>
      </c>
      <c r="R165" s="43">
        <f t="shared" si="18"/>
        <v>56.2</v>
      </c>
      <c r="U165" s="40"/>
      <c r="V165" s="40"/>
      <c r="W165" s="10"/>
      <c r="X165" s="6"/>
    </row>
    <row r="166" spans="1:24">
      <c r="A166" s="45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6">
        <v>3636</v>
      </c>
      <c r="N166" s="41">
        <f t="shared" si="14"/>
        <v>4</v>
      </c>
      <c r="O166" s="42" t="str">
        <f t="shared" si="15"/>
        <v>36</v>
      </c>
      <c r="P166" s="42" t="str">
        <f t="shared" si="16"/>
        <v>36</v>
      </c>
      <c r="Q166" s="43">
        <f t="shared" si="17"/>
        <v>2196</v>
      </c>
      <c r="R166" s="43">
        <f t="shared" si="18"/>
        <v>36.6</v>
      </c>
      <c r="U166" s="40"/>
      <c r="V166" s="40"/>
      <c r="W166" s="10"/>
      <c r="X166" s="6"/>
    </row>
    <row r="167" spans="1:24">
      <c r="A167" s="45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469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6">
        <v>1</v>
      </c>
      <c r="N167" s="41">
        <f t="shared" si="14"/>
        <v>1</v>
      </c>
      <c r="O167" s="42" t="str">
        <f t="shared" si="15"/>
        <v>1</v>
      </c>
      <c r="P167" s="42">
        <f t="shared" si="16"/>
        <v>0</v>
      </c>
      <c r="Q167" s="43">
        <f t="shared" si="17"/>
        <v>60</v>
      </c>
      <c r="R167" s="43">
        <f t="shared" si="18"/>
        <v>1</v>
      </c>
      <c r="U167" s="40"/>
      <c r="V167" s="40"/>
      <c r="W167" s="10"/>
      <c r="X167" s="6"/>
    </row>
    <row r="168" spans="1:24">
      <c r="A168" s="45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469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6">
        <v>3</v>
      </c>
      <c r="N168" s="41">
        <f t="shared" si="14"/>
        <v>1</v>
      </c>
      <c r="O168" s="42" t="str">
        <f t="shared" si="15"/>
        <v>3</v>
      </c>
      <c r="P168" s="42">
        <f t="shared" si="16"/>
        <v>0</v>
      </c>
      <c r="Q168" s="43">
        <f t="shared" si="17"/>
        <v>180</v>
      </c>
      <c r="R168" s="43">
        <f t="shared" si="18"/>
        <v>3</v>
      </c>
      <c r="U168" s="40"/>
      <c r="V168" s="40"/>
      <c r="W168" s="10"/>
      <c r="X168" s="6"/>
    </row>
    <row r="169" spans="1:24">
      <c r="A169" s="45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6">
        <v>3</v>
      </c>
      <c r="N169" s="41">
        <f t="shared" si="14"/>
        <v>1</v>
      </c>
      <c r="O169" s="42" t="str">
        <f t="shared" si="15"/>
        <v>3</v>
      </c>
      <c r="P169" s="42">
        <f t="shared" si="16"/>
        <v>0</v>
      </c>
      <c r="Q169" s="43">
        <f t="shared" si="17"/>
        <v>180</v>
      </c>
      <c r="R169" s="43">
        <f t="shared" si="18"/>
        <v>3</v>
      </c>
      <c r="U169" s="40"/>
      <c r="V169" s="40"/>
      <c r="W169" s="10"/>
      <c r="X169" s="6"/>
    </row>
    <row r="170" spans="1:24">
      <c r="A170" s="45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456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6">
        <v>44</v>
      </c>
      <c r="N170" s="41">
        <f t="shared" si="14"/>
        <v>2</v>
      </c>
      <c r="O170" s="42" t="str">
        <f t="shared" si="15"/>
        <v>44</v>
      </c>
      <c r="P170" s="42">
        <f t="shared" si="16"/>
        <v>0</v>
      </c>
      <c r="Q170" s="43">
        <f t="shared" si="17"/>
        <v>2640</v>
      </c>
      <c r="R170" s="43">
        <f t="shared" si="18"/>
        <v>44</v>
      </c>
      <c r="U170" s="40"/>
      <c r="V170" s="40"/>
      <c r="W170" s="10"/>
      <c r="X170" s="6"/>
    </row>
    <row r="171" spans="1:24">
      <c r="A171" s="45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456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6">
        <v>27</v>
      </c>
      <c r="N171" s="41">
        <f t="shared" si="14"/>
        <v>2</v>
      </c>
      <c r="O171" s="42" t="str">
        <f t="shared" si="15"/>
        <v>27</v>
      </c>
      <c r="P171" s="42">
        <f t="shared" si="16"/>
        <v>0</v>
      </c>
      <c r="Q171" s="43">
        <f t="shared" si="17"/>
        <v>1620</v>
      </c>
      <c r="R171" s="43">
        <f t="shared" si="18"/>
        <v>27</v>
      </c>
      <c r="U171" s="40"/>
      <c r="V171" s="40"/>
      <c r="W171" s="10"/>
      <c r="X171" s="6"/>
    </row>
    <row r="172" spans="1:24">
      <c r="A172" s="45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456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26">
        <v>9</v>
      </c>
      <c r="N172" s="41">
        <f t="shared" si="14"/>
        <v>1</v>
      </c>
      <c r="O172" s="42" t="str">
        <f t="shared" si="15"/>
        <v>9</v>
      </c>
      <c r="P172" s="42">
        <f t="shared" si="16"/>
        <v>0</v>
      </c>
      <c r="Q172" s="43">
        <f t="shared" si="17"/>
        <v>540</v>
      </c>
      <c r="R172" s="43">
        <f t="shared" si="18"/>
        <v>9</v>
      </c>
      <c r="U172" s="40"/>
      <c r="V172" s="40"/>
      <c r="W172" s="10"/>
      <c r="X172" s="6"/>
    </row>
    <row r="173" spans="1:24">
      <c r="A173" s="45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456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26">
        <v>44</v>
      </c>
      <c r="N173" s="41">
        <f t="shared" si="14"/>
        <v>2</v>
      </c>
      <c r="O173" s="42" t="str">
        <f t="shared" si="15"/>
        <v>44</v>
      </c>
      <c r="P173" s="42">
        <f t="shared" si="16"/>
        <v>0</v>
      </c>
      <c r="Q173" s="43">
        <f t="shared" si="17"/>
        <v>2640</v>
      </c>
      <c r="R173" s="43">
        <f t="shared" si="18"/>
        <v>44</v>
      </c>
      <c r="U173" s="40"/>
      <c r="V173" s="40"/>
      <c r="W173" s="10"/>
      <c r="X173" s="6"/>
    </row>
    <row r="174" spans="1:24">
      <c r="A174" s="45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456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26">
        <v>39</v>
      </c>
      <c r="N174" s="41">
        <f t="shared" si="14"/>
        <v>2</v>
      </c>
      <c r="O174" s="42" t="str">
        <f t="shared" si="15"/>
        <v>39</v>
      </c>
      <c r="P174" s="42">
        <f t="shared" si="16"/>
        <v>0</v>
      </c>
      <c r="Q174" s="43">
        <f t="shared" si="17"/>
        <v>2340</v>
      </c>
      <c r="R174" s="43">
        <f t="shared" si="18"/>
        <v>39</v>
      </c>
      <c r="U174" s="40"/>
      <c r="V174" s="40"/>
      <c r="W174" s="10"/>
      <c r="X174" s="6"/>
    </row>
    <row r="175" spans="1:24">
      <c r="A175" s="45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456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26">
        <v>38</v>
      </c>
      <c r="N175" s="41">
        <f t="shared" si="14"/>
        <v>2</v>
      </c>
      <c r="O175" s="42" t="str">
        <f t="shared" si="15"/>
        <v>38</v>
      </c>
      <c r="P175" s="42">
        <f t="shared" si="16"/>
        <v>0</v>
      </c>
      <c r="Q175" s="43">
        <f t="shared" si="17"/>
        <v>2280</v>
      </c>
      <c r="R175" s="43">
        <f t="shared" si="18"/>
        <v>38</v>
      </c>
      <c r="U175" s="40"/>
      <c r="V175" s="40"/>
      <c r="W175" s="10"/>
      <c r="X175" s="6"/>
    </row>
    <row r="176" spans="1:24">
      <c r="A176" s="45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456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26">
        <v>33</v>
      </c>
      <c r="N176" s="41">
        <f t="shared" si="14"/>
        <v>2</v>
      </c>
      <c r="O176" s="42" t="str">
        <f t="shared" si="15"/>
        <v>33</v>
      </c>
      <c r="P176" s="42">
        <f t="shared" si="16"/>
        <v>0</v>
      </c>
      <c r="Q176" s="43">
        <f t="shared" si="17"/>
        <v>1980</v>
      </c>
      <c r="R176" s="43">
        <f t="shared" si="18"/>
        <v>33</v>
      </c>
      <c r="U176" s="40"/>
      <c r="V176" s="40"/>
      <c r="W176" s="10"/>
      <c r="X176" s="6"/>
    </row>
    <row r="177" spans="1:24">
      <c r="A177" s="45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456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26">
        <v>38</v>
      </c>
      <c r="N177" s="41">
        <f t="shared" si="14"/>
        <v>2</v>
      </c>
      <c r="O177" s="42" t="str">
        <f t="shared" si="15"/>
        <v>38</v>
      </c>
      <c r="P177" s="42">
        <f t="shared" si="16"/>
        <v>0</v>
      </c>
      <c r="Q177" s="43">
        <f t="shared" si="17"/>
        <v>2280</v>
      </c>
      <c r="R177" s="43">
        <f t="shared" si="18"/>
        <v>38</v>
      </c>
      <c r="U177" s="40"/>
      <c r="V177" s="40"/>
      <c r="W177" s="10"/>
      <c r="X177" s="6"/>
    </row>
    <row r="178" spans="1:24">
      <c r="A178" s="45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456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26">
        <v>38</v>
      </c>
      <c r="N178" s="41">
        <f t="shared" si="14"/>
        <v>2</v>
      </c>
      <c r="O178" s="42" t="str">
        <f t="shared" si="15"/>
        <v>38</v>
      </c>
      <c r="P178" s="42">
        <f t="shared" si="16"/>
        <v>0</v>
      </c>
      <c r="Q178" s="43">
        <f t="shared" si="17"/>
        <v>2280</v>
      </c>
      <c r="R178" s="43">
        <f t="shared" si="18"/>
        <v>38</v>
      </c>
      <c r="U178" s="40"/>
      <c r="V178" s="40"/>
      <c r="W178" s="10"/>
      <c r="X178" s="6"/>
    </row>
    <row r="179" spans="1:24">
      <c r="A179" s="45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456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26">
        <v>39</v>
      </c>
      <c r="N179" s="41">
        <f t="shared" si="14"/>
        <v>2</v>
      </c>
      <c r="O179" s="42" t="str">
        <f t="shared" si="15"/>
        <v>39</v>
      </c>
      <c r="P179" s="42">
        <f t="shared" si="16"/>
        <v>0</v>
      </c>
      <c r="Q179" s="43">
        <f t="shared" si="17"/>
        <v>2340</v>
      </c>
      <c r="R179" s="43">
        <f t="shared" si="18"/>
        <v>39</v>
      </c>
      <c r="U179" s="40"/>
      <c r="V179" s="40"/>
      <c r="W179" s="10"/>
      <c r="X179" s="6"/>
    </row>
    <row r="180" spans="1:24">
      <c r="A180" s="45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456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26">
        <v>37</v>
      </c>
      <c r="N180" s="41">
        <f t="shared" si="14"/>
        <v>2</v>
      </c>
      <c r="O180" s="42" t="str">
        <f t="shared" si="15"/>
        <v>37</v>
      </c>
      <c r="P180" s="42">
        <f t="shared" si="16"/>
        <v>0</v>
      </c>
      <c r="Q180" s="43">
        <f t="shared" si="17"/>
        <v>2220</v>
      </c>
      <c r="R180" s="43">
        <f t="shared" si="18"/>
        <v>37</v>
      </c>
      <c r="U180" s="40"/>
      <c r="V180" s="40"/>
      <c r="W180" s="10"/>
      <c r="X180" s="6"/>
    </row>
    <row r="181" spans="1:24">
      <c r="A181" s="45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471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6">
        <v>18</v>
      </c>
      <c r="N181" s="41">
        <f t="shared" si="14"/>
        <v>2</v>
      </c>
      <c r="O181" s="42" t="str">
        <f t="shared" si="15"/>
        <v>18</v>
      </c>
      <c r="P181" s="42">
        <f t="shared" si="16"/>
        <v>0</v>
      </c>
      <c r="Q181" s="43">
        <f t="shared" si="17"/>
        <v>1080</v>
      </c>
      <c r="R181" s="43">
        <f t="shared" si="18"/>
        <v>18</v>
      </c>
      <c r="U181" s="40"/>
      <c r="V181" s="40"/>
      <c r="W181" s="10"/>
      <c r="X181" s="6"/>
    </row>
    <row r="182" spans="1:24">
      <c r="A182" s="45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471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6">
        <v>55</v>
      </c>
      <c r="N182" s="41">
        <f t="shared" si="14"/>
        <v>2</v>
      </c>
      <c r="O182" s="42" t="str">
        <f t="shared" si="15"/>
        <v>55</v>
      </c>
      <c r="P182" s="42">
        <f t="shared" si="16"/>
        <v>0</v>
      </c>
      <c r="Q182" s="43">
        <f t="shared" si="17"/>
        <v>3300</v>
      </c>
      <c r="R182" s="43">
        <f t="shared" si="18"/>
        <v>55</v>
      </c>
      <c r="U182" s="40"/>
      <c r="V182" s="40"/>
      <c r="W182" s="10"/>
      <c r="X182" s="6"/>
    </row>
    <row r="183" spans="1:24">
      <c r="A183" s="45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471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6">
        <v>36</v>
      </c>
      <c r="N183" s="41">
        <f t="shared" si="14"/>
        <v>2</v>
      </c>
      <c r="O183" s="42" t="str">
        <f t="shared" si="15"/>
        <v>36</v>
      </c>
      <c r="P183" s="42">
        <f t="shared" si="16"/>
        <v>0</v>
      </c>
      <c r="Q183" s="43">
        <f t="shared" si="17"/>
        <v>2160</v>
      </c>
      <c r="R183" s="43">
        <f t="shared" si="18"/>
        <v>36</v>
      </c>
      <c r="U183" s="40"/>
      <c r="V183" s="40"/>
      <c r="W183" s="10"/>
      <c r="X183" s="6"/>
    </row>
    <row r="184" spans="1:24">
      <c r="A184" s="45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6">
        <v>5</v>
      </c>
      <c r="N184" s="41">
        <f t="shared" si="14"/>
        <v>1</v>
      </c>
      <c r="O184" s="42" t="str">
        <f t="shared" si="15"/>
        <v>5</v>
      </c>
      <c r="P184" s="42">
        <f t="shared" si="16"/>
        <v>0</v>
      </c>
      <c r="Q184" s="43">
        <f t="shared" si="17"/>
        <v>300</v>
      </c>
      <c r="R184" s="43">
        <f t="shared" si="18"/>
        <v>5</v>
      </c>
      <c r="U184" s="40"/>
      <c r="V184" s="40"/>
      <c r="W184" s="10"/>
      <c r="X184" s="6"/>
    </row>
    <row r="185" spans="1:24">
      <c r="A185" s="45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6">
        <v>10</v>
      </c>
      <c r="N185" s="41">
        <f t="shared" si="14"/>
        <v>2</v>
      </c>
      <c r="O185" s="42" t="str">
        <f t="shared" si="15"/>
        <v>10</v>
      </c>
      <c r="P185" s="42">
        <f t="shared" si="16"/>
        <v>0</v>
      </c>
      <c r="Q185" s="43">
        <f t="shared" si="17"/>
        <v>600</v>
      </c>
      <c r="R185" s="43">
        <f t="shared" si="18"/>
        <v>10</v>
      </c>
      <c r="U185" s="40"/>
      <c r="V185" s="40"/>
      <c r="W185" s="10"/>
      <c r="X185" s="6"/>
    </row>
    <row r="186" spans="1:24">
      <c r="A186" s="45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26">
        <v>5</v>
      </c>
      <c r="N186" s="41">
        <f t="shared" si="14"/>
        <v>1</v>
      </c>
      <c r="O186" s="42" t="str">
        <f t="shared" si="15"/>
        <v>5</v>
      </c>
      <c r="P186" s="42">
        <f t="shared" si="16"/>
        <v>0</v>
      </c>
      <c r="Q186" s="43">
        <f t="shared" si="17"/>
        <v>300</v>
      </c>
      <c r="R186" s="43">
        <f t="shared" si="18"/>
        <v>5</v>
      </c>
      <c r="U186" s="40"/>
      <c r="V186" s="40"/>
      <c r="W186" s="10"/>
      <c r="X186" s="6"/>
    </row>
    <row r="187" spans="1:24">
      <c r="A187" s="45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26">
        <v>3</v>
      </c>
      <c r="N187" s="41">
        <f t="shared" si="14"/>
        <v>1</v>
      </c>
      <c r="O187" s="42" t="str">
        <f t="shared" si="15"/>
        <v>3</v>
      </c>
      <c r="P187" s="42">
        <f t="shared" si="16"/>
        <v>0</v>
      </c>
      <c r="Q187" s="43">
        <f t="shared" si="17"/>
        <v>180</v>
      </c>
      <c r="R187" s="43">
        <f t="shared" si="18"/>
        <v>3</v>
      </c>
      <c r="U187" s="40"/>
      <c r="V187" s="40"/>
      <c r="W187" s="10"/>
      <c r="X187" s="6"/>
    </row>
    <row r="188" spans="1:24">
      <c r="A188" s="45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26">
        <v>8</v>
      </c>
      <c r="N188" s="41">
        <f t="shared" si="14"/>
        <v>1</v>
      </c>
      <c r="O188" s="42" t="str">
        <f t="shared" si="15"/>
        <v>8</v>
      </c>
      <c r="P188" s="42">
        <f t="shared" si="16"/>
        <v>0</v>
      </c>
      <c r="Q188" s="43">
        <f t="shared" si="17"/>
        <v>480</v>
      </c>
      <c r="R188" s="43">
        <f t="shared" si="18"/>
        <v>8</v>
      </c>
      <c r="U188" s="40"/>
      <c r="V188" s="40"/>
      <c r="W188" s="10"/>
      <c r="X188" s="6"/>
    </row>
    <row r="189" spans="1:24">
      <c r="A189" s="45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26">
        <v>7</v>
      </c>
      <c r="N189" s="41">
        <f t="shared" si="14"/>
        <v>1</v>
      </c>
      <c r="O189" s="42" t="str">
        <f t="shared" si="15"/>
        <v>7</v>
      </c>
      <c r="P189" s="42">
        <f t="shared" si="16"/>
        <v>0</v>
      </c>
      <c r="Q189" s="43">
        <f t="shared" si="17"/>
        <v>420</v>
      </c>
      <c r="R189" s="43">
        <f t="shared" si="18"/>
        <v>7</v>
      </c>
      <c r="U189" s="40"/>
      <c r="V189" s="40"/>
      <c r="W189" s="10"/>
      <c r="X189" s="6"/>
    </row>
    <row r="190" spans="1:24">
      <c r="A190" s="45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26">
        <v>15</v>
      </c>
      <c r="N190" s="41">
        <f t="shared" si="14"/>
        <v>2</v>
      </c>
      <c r="O190" s="42" t="str">
        <f t="shared" si="15"/>
        <v>15</v>
      </c>
      <c r="P190" s="42">
        <f t="shared" si="16"/>
        <v>0</v>
      </c>
      <c r="Q190" s="43">
        <f t="shared" si="17"/>
        <v>900</v>
      </c>
      <c r="R190" s="43">
        <f t="shared" si="18"/>
        <v>15</v>
      </c>
      <c r="U190" s="40"/>
      <c r="V190" s="40"/>
      <c r="W190" s="10"/>
      <c r="X190" s="6"/>
    </row>
    <row r="191" spans="1:24">
      <c r="A191" s="45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26">
        <v>9</v>
      </c>
      <c r="N191" s="41">
        <f t="shared" si="14"/>
        <v>1</v>
      </c>
      <c r="O191" s="42" t="str">
        <f t="shared" si="15"/>
        <v>9</v>
      </c>
      <c r="P191" s="42">
        <f t="shared" si="16"/>
        <v>0</v>
      </c>
      <c r="Q191" s="43">
        <f t="shared" si="17"/>
        <v>540</v>
      </c>
      <c r="R191" s="43">
        <f t="shared" si="18"/>
        <v>9</v>
      </c>
      <c r="U191" s="40"/>
      <c r="V191" s="40"/>
      <c r="W191" s="10"/>
      <c r="X191" s="6"/>
    </row>
    <row r="192" spans="1:24">
      <c r="A192" s="45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26">
        <v>8</v>
      </c>
      <c r="N192" s="41">
        <f t="shared" si="14"/>
        <v>1</v>
      </c>
      <c r="O192" s="42" t="str">
        <f t="shared" si="15"/>
        <v>8</v>
      </c>
      <c r="P192" s="42">
        <f t="shared" si="16"/>
        <v>0</v>
      </c>
      <c r="Q192" s="43">
        <f t="shared" si="17"/>
        <v>480</v>
      </c>
      <c r="R192" s="43">
        <f t="shared" si="18"/>
        <v>8</v>
      </c>
      <c r="U192" s="40"/>
      <c r="V192" s="40"/>
      <c r="W192" s="10"/>
      <c r="X192" s="6"/>
    </row>
    <row r="193" spans="1:24">
      <c r="A193" s="45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26">
        <v>12</v>
      </c>
      <c r="N193" s="41">
        <f t="shared" si="14"/>
        <v>2</v>
      </c>
      <c r="O193" s="42" t="str">
        <f t="shared" si="15"/>
        <v>12</v>
      </c>
      <c r="P193" s="42">
        <f t="shared" si="16"/>
        <v>0</v>
      </c>
      <c r="Q193" s="43">
        <f t="shared" si="17"/>
        <v>720</v>
      </c>
      <c r="R193" s="43">
        <f t="shared" si="18"/>
        <v>12</v>
      </c>
      <c r="U193" s="40"/>
      <c r="V193" s="40"/>
      <c r="W193" s="10"/>
      <c r="X193" s="6"/>
    </row>
    <row r="194" spans="1:24">
      <c r="A194" s="45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26">
        <v>12</v>
      </c>
      <c r="N194" s="41">
        <f t="shared" si="14"/>
        <v>2</v>
      </c>
      <c r="O194" s="42" t="str">
        <f t="shared" si="15"/>
        <v>12</v>
      </c>
      <c r="P194" s="42">
        <f t="shared" si="16"/>
        <v>0</v>
      </c>
      <c r="Q194" s="43">
        <f t="shared" si="17"/>
        <v>720</v>
      </c>
      <c r="R194" s="43">
        <f t="shared" si="18"/>
        <v>12</v>
      </c>
      <c r="U194" s="40"/>
      <c r="V194" s="40"/>
      <c r="W194" s="10"/>
      <c r="X194" s="6"/>
    </row>
    <row r="195" spans="1:24">
      <c r="A195" s="45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6">
        <v>3048</v>
      </c>
      <c r="N195" s="41">
        <f t="shared" ref="N195:N258" si="20">LEN($M195)</f>
        <v>4</v>
      </c>
      <c r="O195" s="42" t="str">
        <f t="shared" ref="O195:O258" si="21">IF(N195="1",$M195,IF(N195=2,LEFT($M195,2),LEFT($M195,2)))</f>
        <v>30</v>
      </c>
      <c r="P195" s="42" t="str">
        <f t="shared" ref="P195:P258" si="22">IF(N195&lt;=2,0,MID($M195,3,3))</f>
        <v>48</v>
      </c>
      <c r="Q195" s="43">
        <f t="shared" ref="Q195:Q258" si="23">(O195*60)+P195</f>
        <v>1848</v>
      </c>
      <c r="R195" s="43">
        <f t="shared" ref="R195:R258" si="24">+Q195/60</f>
        <v>30.8</v>
      </c>
      <c r="U195" s="40"/>
      <c r="V195" s="40"/>
      <c r="W195" s="10"/>
      <c r="X195" s="6"/>
    </row>
    <row r="196" spans="1:24">
      <c r="A196" s="45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6">
        <v>3642</v>
      </c>
      <c r="N196" s="41">
        <f t="shared" si="20"/>
        <v>4</v>
      </c>
      <c r="O196" s="42" t="str">
        <f t="shared" si="21"/>
        <v>36</v>
      </c>
      <c r="P196" s="42" t="str">
        <f t="shared" si="22"/>
        <v>42</v>
      </c>
      <c r="Q196" s="43">
        <f t="shared" si="23"/>
        <v>2202</v>
      </c>
      <c r="R196" s="43">
        <f t="shared" si="24"/>
        <v>36.700000000000003</v>
      </c>
      <c r="U196" s="40"/>
      <c r="V196" s="40"/>
      <c r="W196" s="10"/>
      <c r="X196" s="6"/>
    </row>
    <row r="197" spans="1:24">
      <c r="A197" s="45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6">
        <v>3500</v>
      </c>
      <c r="N197" s="41">
        <f t="shared" si="20"/>
        <v>4</v>
      </c>
      <c r="O197" s="42" t="str">
        <f t="shared" si="21"/>
        <v>35</v>
      </c>
      <c r="P197" s="42" t="str">
        <f t="shared" si="22"/>
        <v>00</v>
      </c>
      <c r="Q197" s="43">
        <f t="shared" si="23"/>
        <v>2100</v>
      </c>
      <c r="R197" s="43">
        <f t="shared" si="24"/>
        <v>35</v>
      </c>
      <c r="U197" s="40"/>
      <c r="V197" s="40"/>
      <c r="W197" s="10"/>
      <c r="X197" s="6"/>
    </row>
    <row r="198" spans="1:24">
      <c r="A198" s="45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6">
        <v>3936</v>
      </c>
      <c r="N198" s="41">
        <f t="shared" si="20"/>
        <v>4</v>
      </c>
      <c r="O198" s="42" t="str">
        <f t="shared" si="21"/>
        <v>39</v>
      </c>
      <c r="P198" s="42" t="str">
        <f t="shared" si="22"/>
        <v>36</v>
      </c>
      <c r="Q198" s="43">
        <f t="shared" si="23"/>
        <v>2376</v>
      </c>
      <c r="R198" s="43">
        <f t="shared" si="24"/>
        <v>39.6</v>
      </c>
      <c r="U198" s="40"/>
      <c r="V198" s="40"/>
      <c r="W198" s="10"/>
      <c r="X198" s="6"/>
    </row>
    <row r="199" spans="1:24">
      <c r="A199" s="45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6">
        <v>3648</v>
      </c>
      <c r="N199" s="41">
        <f t="shared" si="20"/>
        <v>4</v>
      </c>
      <c r="O199" s="42" t="str">
        <f t="shared" si="21"/>
        <v>36</v>
      </c>
      <c r="P199" s="42" t="str">
        <f t="shared" si="22"/>
        <v>48</v>
      </c>
      <c r="Q199" s="43">
        <f t="shared" si="23"/>
        <v>2208</v>
      </c>
      <c r="R199" s="43">
        <f t="shared" si="24"/>
        <v>36.799999999999997</v>
      </c>
      <c r="U199" s="40"/>
      <c r="V199" s="40"/>
      <c r="W199" s="10"/>
      <c r="X199" s="6"/>
    </row>
    <row r="200" spans="1:24">
      <c r="A200" s="45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6">
        <v>3712</v>
      </c>
      <c r="N200" s="41">
        <f t="shared" si="20"/>
        <v>4</v>
      </c>
      <c r="O200" s="42" t="str">
        <f t="shared" si="21"/>
        <v>37</v>
      </c>
      <c r="P200" s="42" t="str">
        <f t="shared" si="22"/>
        <v>12</v>
      </c>
      <c r="Q200" s="43">
        <f t="shared" si="23"/>
        <v>2232</v>
      </c>
      <c r="R200" s="43">
        <f t="shared" si="24"/>
        <v>37.200000000000003</v>
      </c>
      <c r="U200" s="40"/>
      <c r="V200" s="40"/>
      <c r="W200" s="10"/>
      <c r="X200" s="6"/>
    </row>
    <row r="201" spans="1:24">
      <c r="A201" s="45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6">
        <v>2930</v>
      </c>
      <c r="N201" s="41">
        <f t="shared" si="20"/>
        <v>4</v>
      </c>
      <c r="O201" s="42" t="str">
        <f t="shared" si="21"/>
        <v>29</v>
      </c>
      <c r="P201" s="42" t="str">
        <f t="shared" si="22"/>
        <v>30</v>
      </c>
      <c r="Q201" s="43">
        <f t="shared" si="23"/>
        <v>1770</v>
      </c>
      <c r="R201" s="43">
        <f t="shared" si="24"/>
        <v>29.5</v>
      </c>
      <c r="U201" s="40"/>
      <c r="V201" s="40"/>
      <c r="W201" s="10"/>
      <c r="X201" s="6"/>
    </row>
    <row r="202" spans="1:24">
      <c r="A202" s="45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6">
        <v>1307</v>
      </c>
      <c r="N202" s="41">
        <f t="shared" si="20"/>
        <v>4</v>
      </c>
      <c r="O202" s="42" t="str">
        <f t="shared" si="21"/>
        <v>13</v>
      </c>
      <c r="P202" s="42" t="str">
        <f t="shared" si="22"/>
        <v>07</v>
      </c>
      <c r="Q202" s="43">
        <f t="shared" si="23"/>
        <v>787</v>
      </c>
      <c r="R202" s="43">
        <f t="shared" si="24"/>
        <v>13.116666666666667</v>
      </c>
      <c r="U202" s="40"/>
      <c r="V202" s="40"/>
      <c r="W202" s="10"/>
      <c r="X202" s="6"/>
    </row>
    <row r="203" spans="1:24">
      <c r="A203" s="45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6">
        <v>2252</v>
      </c>
      <c r="N203" s="41">
        <f t="shared" si="20"/>
        <v>4</v>
      </c>
      <c r="O203" s="42" t="str">
        <f t="shared" si="21"/>
        <v>22</v>
      </c>
      <c r="P203" s="42" t="str">
        <f t="shared" si="22"/>
        <v>52</v>
      </c>
      <c r="Q203" s="43">
        <f t="shared" si="23"/>
        <v>1372</v>
      </c>
      <c r="R203" s="43">
        <f t="shared" si="24"/>
        <v>22.866666666666667</v>
      </c>
      <c r="U203" s="40"/>
      <c r="V203" s="40"/>
      <c r="W203" s="10"/>
      <c r="X203" s="6"/>
    </row>
    <row r="204" spans="1:24">
      <c r="A204" s="45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459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6">
        <v>850</v>
      </c>
      <c r="N204" s="41">
        <f t="shared" si="20"/>
        <v>3</v>
      </c>
      <c r="O204" s="42" t="str">
        <f t="shared" si="21"/>
        <v>85</v>
      </c>
      <c r="P204" s="42" t="str">
        <f t="shared" si="22"/>
        <v>0</v>
      </c>
      <c r="Q204" s="43">
        <f t="shared" si="23"/>
        <v>5100</v>
      </c>
      <c r="R204" s="43">
        <f t="shared" si="24"/>
        <v>85</v>
      </c>
      <c r="U204" s="40"/>
      <c r="V204" s="40"/>
      <c r="W204" s="10"/>
      <c r="X204" s="6"/>
    </row>
    <row r="205" spans="1:24">
      <c r="A205" s="45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459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6">
        <v>3</v>
      </c>
      <c r="N205" s="41">
        <f t="shared" si="20"/>
        <v>1</v>
      </c>
      <c r="O205" s="42" t="str">
        <f t="shared" si="21"/>
        <v>3</v>
      </c>
      <c r="P205" s="42">
        <f t="shared" si="22"/>
        <v>0</v>
      </c>
      <c r="Q205" s="43">
        <f t="shared" si="23"/>
        <v>180</v>
      </c>
      <c r="R205" s="43">
        <f t="shared" si="24"/>
        <v>3</v>
      </c>
      <c r="U205" s="40"/>
      <c r="V205" s="40"/>
      <c r="W205" s="10"/>
      <c r="X205" s="6"/>
    </row>
    <row r="206" spans="1:24">
      <c r="A206" s="45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459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6">
        <v>620</v>
      </c>
      <c r="N206" s="41">
        <f t="shared" si="20"/>
        <v>3</v>
      </c>
      <c r="O206" s="42" t="str">
        <f t="shared" si="21"/>
        <v>62</v>
      </c>
      <c r="P206" s="42" t="str">
        <f t="shared" si="22"/>
        <v>0</v>
      </c>
      <c r="Q206" s="43">
        <f t="shared" si="23"/>
        <v>3720</v>
      </c>
      <c r="R206" s="43">
        <f t="shared" si="24"/>
        <v>62</v>
      </c>
      <c r="U206" s="40"/>
      <c r="V206" s="40"/>
      <c r="W206" s="10"/>
      <c r="X206" s="6"/>
    </row>
    <row r="207" spans="1:24">
      <c r="A207" s="45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464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6">
        <v>2242</v>
      </c>
      <c r="N207" s="41">
        <f t="shared" si="20"/>
        <v>4</v>
      </c>
      <c r="O207" s="42" t="str">
        <f t="shared" si="21"/>
        <v>22</v>
      </c>
      <c r="P207" s="42" t="str">
        <f t="shared" si="22"/>
        <v>42</v>
      </c>
      <c r="Q207" s="43">
        <f t="shared" si="23"/>
        <v>1362</v>
      </c>
      <c r="R207" s="43">
        <f t="shared" si="24"/>
        <v>22.7</v>
      </c>
      <c r="U207" s="40"/>
      <c r="V207" s="40"/>
      <c r="W207" s="10"/>
      <c r="X207" s="6"/>
    </row>
    <row r="208" spans="1:24">
      <c r="A208" s="45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471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6">
        <v>4348</v>
      </c>
      <c r="N208" s="41">
        <f t="shared" si="20"/>
        <v>4</v>
      </c>
      <c r="O208" s="42" t="str">
        <f t="shared" si="21"/>
        <v>43</v>
      </c>
      <c r="P208" s="42" t="str">
        <f t="shared" si="22"/>
        <v>48</v>
      </c>
      <c r="Q208" s="43">
        <f t="shared" si="23"/>
        <v>2628</v>
      </c>
      <c r="R208" s="43">
        <f t="shared" si="24"/>
        <v>43.8</v>
      </c>
      <c r="U208" s="40"/>
      <c r="V208" s="40"/>
      <c r="W208" s="10"/>
      <c r="X208" s="6"/>
    </row>
    <row r="209" spans="1:24">
      <c r="A209" s="45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471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6">
        <v>0</v>
      </c>
      <c r="N209" s="41">
        <f t="shared" si="20"/>
        <v>1</v>
      </c>
      <c r="O209" s="42" t="str">
        <f t="shared" si="21"/>
        <v>0</v>
      </c>
      <c r="P209" s="42">
        <f t="shared" si="22"/>
        <v>0</v>
      </c>
      <c r="Q209" s="43">
        <f t="shared" si="23"/>
        <v>0</v>
      </c>
      <c r="R209" s="43">
        <f t="shared" si="24"/>
        <v>0</v>
      </c>
      <c r="U209" s="40"/>
      <c r="V209" s="40"/>
      <c r="W209" s="10"/>
      <c r="X209" s="6"/>
    </row>
    <row r="210" spans="1:24">
      <c r="A210" s="45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471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6">
        <v>0</v>
      </c>
      <c r="N210" s="41">
        <f t="shared" si="20"/>
        <v>1</v>
      </c>
      <c r="O210" s="42" t="str">
        <f t="shared" si="21"/>
        <v>0</v>
      </c>
      <c r="P210" s="42">
        <f t="shared" si="22"/>
        <v>0</v>
      </c>
      <c r="Q210" s="43">
        <f t="shared" si="23"/>
        <v>0</v>
      </c>
      <c r="R210" s="43">
        <f t="shared" si="24"/>
        <v>0</v>
      </c>
      <c r="U210" s="40"/>
      <c r="V210" s="40"/>
      <c r="W210" s="10"/>
      <c r="X210" s="6"/>
    </row>
    <row r="211" spans="1:24">
      <c r="A211" s="45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471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6">
        <v>0</v>
      </c>
      <c r="N211" s="41">
        <f t="shared" si="20"/>
        <v>1</v>
      </c>
      <c r="O211" s="42" t="str">
        <f t="shared" si="21"/>
        <v>0</v>
      </c>
      <c r="P211" s="42">
        <f t="shared" si="22"/>
        <v>0</v>
      </c>
      <c r="Q211" s="43">
        <f t="shared" si="23"/>
        <v>0</v>
      </c>
      <c r="R211" s="43">
        <f t="shared" si="24"/>
        <v>0</v>
      </c>
      <c r="U211" s="40"/>
      <c r="V211" s="40"/>
      <c r="W211" s="10"/>
      <c r="X211" s="6"/>
    </row>
    <row r="212" spans="1:24">
      <c r="A212" s="45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471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6">
        <v>5506</v>
      </c>
      <c r="N212" s="41">
        <f t="shared" si="20"/>
        <v>4</v>
      </c>
      <c r="O212" s="42" t="str">
        <f t="shared" si="21"/>
        <v>55</v>
      </c>
      <c r="P212" s="42" t="str">
        <f t="shared" si="22"/>
        <v>06</v>
      </c>
      <c r="Q212" s="43">
        <f t="shared" si="23"/>
        <v>3306</v>
      </c>
      <c r="R212" s="43">
        <f t="shared" si="24"/>
        <v>55.1</v>
      </c>
      <c r="U212" s="40"/>
      <c r="V212" s="40"/>
      <c r="W212" s="10"/>
      <c r="X212" s="6"/>
    </row>
    <row r="213" spans="1:24">
      <c r="A213" s="45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471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6">
        <v>506</v>
      </c>
      <c r="N213" s="41">
        <f t="shared" si="20"/>
        <v>3</v>
      </c>
      <c r="O213" s="42" t="str">
        <f t="shared" si="21"/>
        <v>50</v>
      </c>
      <c r="P213" s="42" t="str">
        <f t="shared" si="22"/>
        <v>6</v>
      </c>
      <c r="Q213" s="43">
        <f t="shared" si="23"/>
        <v>3006</v>
      </c>
      <c r="R213" s="43">
        <f t="shared" si="24"/>
        <v>50.1</v>
      </c>
      <c r="U213" s="40"/>
      <c r="V213" s="40"/>
      <c r="W213" s="10"/>
      <c r="X213" s="6"/>
    </row>
    <row r="214" spans="1:24">
      <c r="A214" s="45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471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6">
        <v>0</v>
      </c>
      <c r="N214" s="41">
        <f t="shared" si="20"/>
        <v>1</v>
      </c>
      <c r="O214" s="42" t="str">
        <f t="shared" si="21"/>
        <v>0</v>
      </c>
      <c r="P214" s="42">
        <f t="shared" si="22"/>
        <v>0</v>
      </c>
      <c r="Q214" s="43">
        <f t="shared" si="23"/>
        <v>0</v>
      </c>
      <c r="R214" s="43">
        <f t="shared" si="24"/>
        <v>0</v>
      </c>
      <c r="U214" s="40"/>
      <c r="V214" s="40"/>
      <c r="W214" s="10"/>
      <c r="X214" s="6"/>
    </row>
    <row r="215" spans="1:24">
      <c r="A215" s="45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471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6">
        <v>5824</v>
      </c>
      <c r="N215" s="41">
        <f t="shared" si="20"/>
        <v>4</v>
      </c>
      <c r="O215" s="42" t="str">
        <f t="shared" si="21"/>
        <v>58</v>
      </c>
      <c r="P215" s="42" t="str">
        <f t="shared" si="22"/>
        <v>24</v>
      </c>
      <c r="Q215" s="43">
        <f t="shared" si="23"/>
        <v>3504</v>
      </c>
      <c r="R215" s="43">
        <f t="shared" si="24"/>
        <v>58.4</v>
      </c>
      <c r="U215" s="40"/>
      <c r="V215" s="40"/>
      <c r="W215" s="10"/>
      <c r="X215" s="6"/>
    </row>
    <row r="216" spans="1:24">
      <c r="A216" s="45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471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6">
        <v>0</v>
      </c>
      <c r="N216" s="41">
        <f t="shared" si="20"/>
        <v>1</v>
      </c>
      <c r="O216" s="42" t="str">
        <f t="shared" si="21"/>
        <v>0</v>
      </c>
      <c r="P216" s="42">
        <f t="shared" si="22"/>
        <v>0</v>
      </c>
      <c r="Q216" s="43">
        <f t="shared" si="23"/>
        <v>0</v>
      </c>
      <c r="R216" s="43">
        <f t="shared" si="24"/>
        <v>0</v>
      </c>
      <c r="U216" s="40"/>
      <c r="V216" s="40"/>
      <c r="W216" s="10"/>
      <c r="X216" s="6"/>
    </row>
    <row r="217" spans="1:24">
      <c r="A217" s="45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471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6">
        <v>3724</v>
      </c>
      <c r="N217" s="41">
        <f t="shared" si="20"/>
        <v>4</v>
      </c>
      <c r="O217" s="42" t="str">
        <f t="shared" si="21"/>
        <v>37</v>
      </c>
      <c r="P217" s="42" t="str">
        <f t="shared" si="22"/>
        <v>24</v>
      </c>
      <c r="Q217" s="43">
        <f t="shared" si="23"/>
        <v>2244</v>
      </c>
      <c r="R217" s="43">
        <f t="shared" si="24"/>
        <v>37.4</v>
      </c>
      <c r="U217" s="40"/>
      <c r="V217" s="40"/>
      <c r="W217" s="10"/>
      <c r="X217" s="6"/>
    </row>
    <row r="218" spans="1:24">
      <c r="A218" s="45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6">
        <v>100</v>
      </c>
      <c r="N218" s="41">
        <f t="shared" si="20"/>
        <v>3</v>
      </c>
      <c r="O218" s="42" t="str">
        <f t="shared" si="21"/>
        <v>10</v>
      </c>
      <c r="P218" s="42" t="str">
        <f t="shared" si="22"/>
        <v>0</v>
      </c>
      <c r="Q218" s="43">
        <f t="shared" si="23"/>
        <v>600</v>
      </c>
      <c r="R218" s="43">
        <f t="shared" si="24"/>
        <v>10</v>
      </c>
      <c r="U218" s="40"/>
      <c r="V218" s="40"/>
      <c r="W218" s="10"/>
      <c r="X218" s="6"/>
    </row>
    <row r="219" spans="1:24">
      <c r="A219" s="45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6">
        <v>4210</v>
      </c>
      <c r="N219" s="41">
        <f t="shared" si="20"/>
        <v>4</v>
      </c>
      <c r="O219" s="42" t="str">
        <f t="shared" si="21"/>
        <v>42</v>
      </c>
      <c r="P219" s="42" t="str">
        <f t="shared" si="22"/>
        <v>10</v>
      </c>
      <c r="Q219" s="43">
        <f t="shared" si="23"/>
        <v>2530</v>
      </c>
      <c r="R219" s="43">
        <f t="shared" si="24"/>
        <v>42.166666666666664</v>
      </c>
      <c r="U219" s="40"/>
      <c r="V219" s="40"/>
      <c r="W219" s="10"/>
      <c r="X219" s="6"/>
    </row>
    <row r="220" spans="1:24">
      <c r="A220" s="45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6">
        <v>2630</v>
      </c>
      <c r="N220" s="41">
        <f t="shared" si="20"/>
        <v>4</v>
      </c>
      <c r="O220" s="42" t="str">
        <f t="shared" si="21"/>
        <v>26</v>
      </c>
      <c r="P220" s="42" t="str">
        <f t="shared" si="22"/>
        <v>30</v>
      </c>
      <c r="Q220" s="43">
        <f t="shared" si="23"/>
        <v>1590</v>
      </c>
      <c r="R220" s="43">
        <f t="shared" si="24"/>
        <v>26.5</v>
      </c>
      <c r="U220" s="40"/>
      <c r="V220" s="40"/>
      <c r="W220" s="10"/>
      <c r="X220" s="6"/>
    </row>
    <row r="221" spans="1:24">
      <c r="A221" s="45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6">
        <v>100</v>
      </c>
      <c r="N221" s="41">
        <f t="shared" si="20"/>
        <v>3</v>
      </c>
      <c r="O221" s="42" t="str">
        <f t="shared" si="21"/>
        <v>10</v>
      </c>
      <c r="P221" s="42" t="str">
        <f t="shared" si="22"/>
        <v>0</v>
      </c>
      <c r="Q221" s="43">
        <f t="shared" si="23"/>
        <v>600</v>
      </c>
      <c r="R221" s="43">
        <f t="shared" si="24"/>
        <v>10</v>
      </c>
      <c r="U221" s="40"/>
      <c r="V221" s="40"/>
      <c r="W221" s="10"/>
      <c r="X221" s="6"/>
    </row>
    <row r="222" spans="1:24">
      <c r="A222" s="45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6">
        <v>30</v>
      </c>
      <c r="N222" s="41">
        <f t="shared" si="20"/>
        <v>2</v>
      </c>
      <c r="O222" s="42" t="str">
        <f t="shared" si="21"/>
        <v>30</v>
      </c>
      <c r="P222" s="42">
        <f t="shared" si="22"/>
        <v>0</v>
      </c>
      <c r="Q222" s="43">
        <f t="shared" si="23"/>
        <v>1800</v>
      </c>
      <c r="R222" s="43">
        <f t="shared" si="24"/>
        <v>30</v>
      </c>
      <c r="U222" s="40"/>
      <c r="V222" s="40"/>
      <c r="W222" s="10"/>
      <c r="X222" s="6"/>
    </row>
    <row r="223" spans="1:24">
      <c r="A223" s="45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6">
        <v>30</v>
      </c>
      <c r="N223" s="41">
        <f t="shared" si="20"/>
        <v>2</v>
      </c>
      <c r="O223" s="42" t="str">
        <f t="shared" si="21"/>
        <v>30</v>
      </c>
      <c r="P223" s="42">
        <f t="shared" si="22"/>
        <v>0</v>
      </c>
      <c r="Q223" s="43">
        <f t="shared" si="23"/>
        <v>1800</v>
      </c>
      <c r="R223" s="43">
        <f t="shared" si="24"/>
        <v>30</v>
      </c>
      <c r="U223" s="40"/>
      <c r="V223" s="40"/>
      <c r="W223" s="10"/>
      <c r="X223" s="6"/>
    </row>
    <row r="224" spans="1:24">
      <c r="A224" s="45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6">
        <v>400</v>
      </c>
      <c r="N224" s="41">
        <f t="shared" si="20"/>
        <v>3</v>
      </c>
      <c r="O224" s="42" t="str">
        <f t="shared" si="21"/>
        <v>40</v>
      </c>
      <c r="P224" s="42" t="str">
        <f t="shared" si="22"/>
        <v>0</v>
      </c>
      <c r="Q224" s="43">
        <f t="shared" si="23"/>
        <v>2400</v>
      </c>
      <c r="R224" s="43">
        <f t="shared" si="24"/>
        <v>40</v>
      </c>
      <c r="U224" s="40"/>
      <c r="V224" s="40"/>
      <c r="W224" s="10"/>
      <c r="X224" s="6"/>
    </row>
    <row r="225" spans="1:24">
      <c r="A225" s="45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6">
        <v>500</v>
      </c>
      <c r="N225" s="41">
        <f t="shared" si="20"/>
        <v>3</v>
      </c>
      <c r="O225" s="42" t="str">
        <f t="shared" si="21"/>
        <v>50</v>
      </c>
      <c r="P225" s="42" t="str">
        <f t="shared" si="22"/>
        <v>0</v>
      </c>
      <c r="Q225" s="43">
        <f t="shared" si="23"/>
        <v>3000</v>
      </c>
      <c r="R225" s="43">
        <f t="shared" si="24"/>
        <v>50</v>
      </c>
      <c r="U225" s="40"/>
      <c r="V225" s="40"/>
      <c r="W225" s="10"/>
      <c r="X225" s="6"/>
    </row>
    <row r="226" spans="1:24">
      <c r="A226" s="45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458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6">
        <v>100</v>
      </c>
      <c r="N226" s="41">
        <f t="shared" si="20"/>
        <v>3</v>
      </c>
      <c r="O226" s="42" t="str">
        <f t="shared" si="21"/>
        <v>10</v>
      </c>
      <c r="P226" s="42" t="str">
        <f t="shared" si="22"/>
        <v>0</v>
      </c>
      <c r="Q226" s="43">
        <f t="shared" si="23"/>
        <v>600</v>
      </c>
      <c r="R226" s="43">
        <f t="shared" si="24"/>
        <v>10</v>
      </c>
      <c r="U226" s="40"/>
      <c r="V226" s="40"/>
      <c r="W226" s="10"/>
      <c r="X226" s="6"/>
    </row>
    <row r="227" spans="1:24">
      <c r="A227" s="45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458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6">
        <v>100</v>
      </c>
      <c r="N227" s="41">
        <f t="shared" si="20"/>
        <v>3</v>
      </c>
      <c r="O227" s="42" t="str">
        <f t="shared" si="21"/>
        <v>10</v>
      </c>
      <c r="P227" s="42" t="str">
        <f t="shared" si="22"/>
        <v>0</v>
      </c>
      <c r="Q227" s="43">
        <f t="shared" si="23"/>
        <v>600</v>
      </c>
      <c r="R227" s="43">
        <f t="shared" si="24"/>
        <v>10</v>
      </c>
      <c r="U227" s="40"/>
      <c r="V227" s="40"/>
      <c r="W227" s="10"/>
      <c r="X227" s="6"/>
    </row>
    <row r="228" spans="1:24">
      <c r="A228" s="45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458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6">
        <v>400</v>
      </c>
      <c r="N228" s="41">
        <f t="shared" si="20"/>
        <v>3</v>
      </c>
      <c r="O228" s="42" t="str">
        <f t="shared" si="21"/>
        <v>40</v>
      </c>
      <c r="P228" s="42" t="str">
        <f t="shared" si="22"/>
        <v>0</v>
      </c>
      <c r="Q228" s="43">
        <f t="shared" si="23"/>
        <v>2400</v>
      </c>
      <c r="R228" s="43">
        <f t="shared" si="24"/>
        <v>40</v>
      </c>
      <c r="U228" s="40"/>
      <c r="V228" s="40"/>
      <c r="W228" s="10"/>
      <c r="X228" s="6"/>
    </row>
    <row r="229" spans="1:24">
      <c r="A229" s="45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458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6">
        <v>300</v>
      </c>
      <c r="N229" s="41">
        <f t="shared" si="20"/>
        <v>3</v>
      </c>
      <c r="O229" s="42" t="str">
        <f t="shared" si="21"/>
        <v>30</v>
      </c>
      <c r="P229" s="42" t="str">
        <f t="shared" si="22"/>
        <v>0</v>
      </c>
      <c r="Q229" s="43">
        <f t="shared" si="23"/>
        <v>1800</v>
      </c>
      <c r="R229" s="43">
        <f t="shared" si="24"/>
        <v>30</v>
      </c>
      <c r="U229" s="40"/>
      <c r="V229" s="40"/>
      <c r="W229" s="10"/>
      <c r="X229" s="6"/>
    </row>
    <row r="230" spans="1:24">
      <c r="A230" s="45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458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6">
        <v>800</v>
      </c>
      <c r="N230" s="41">
        <f t="shared" si="20"/>
        <v>3</v>
      </c>
      <c r="O230" s="42" t="str">
        <f t="shared" si="21"/>
        <v>80</v>
      </c>
      <c r="P230" s="42" t="str">
        <f t="shared" si="22"/>
        <v>0</v>
      </c>
      <c r="Q230" s="43">
        <f t="shared" si="23"/>
        <v>4800</v>
      </c>
      <c r="R230" s="43">
        <f t="shared" si="24"/>
        <v>80</v>
      </c>
      <c r="U230" s="40"/>
      <c r="V230" s="40"/>
      <c r="W230" s="10"/>
      <c r="X230" s="6"/>
    </row>
    <row r="231" spans="1:24">
      <c r="A231" s="45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458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6">
        <v>100</v>
      </c>
      <c r="N231" s="41">
        <f t="shared" si="20"/>
        <v>3</v>
      </c>
      <c r="O231" s="42" t="str">
        <f t="shared" si="21"/>
        <v>10</v>
      </c>
      <c r="P231" s="42" t="str">
        <f t="shared" si="22"/>
        <v>0</v>
      </c>
      <c r="Q231" s="43">
        <f t="shared" si="23"/>
        <v>600</v>
      </c>
      <c r="R231" s="43">
        <f t="shared" si="24"/>
        <v>10</v>
      </c>
      <c r="U231" s="40"/>
      <c r="V231" s="40"/>
      <c r="W231" s="10"/>
      <c r="X231" s="6"/>
    </row>
    <row r="232" spans="1:24">
      <c r="A232" s="45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6">
        <v>400</v>
      </c>
      <c r="N232" s="41">
        <f t="shared" si="20"/>
        <v>3</v>
      </c>
      <c r="O232" s="42" t="str">
        <f t="shared" si="21"/>
        <v>40</v>
      </c>
      <c r="P232" s="42" t="str">
        <f t="shared" si="22"/>
        <v>0</v>
      </c>
      <c r="Q232" s="43">
        <f t="shared" si="23"/>
        <v>2400</v>
      </c>
      <c r="R232" s="43">
        <f t="shared" si="24"/>
        <v>40</v>
      </c>
      <c r="U232" s="40"/>
      <c r="V232" s="40"/>
      <c r="W232" s="10"/>
      <c r="X232" s="6"/>
    </row>
    <row r="233" spans="1:24">
      <c r="A233" s="45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6">
        <v>430</v>
      </c>
      <c r="N233" s="41">
        <f t="shared" si="20"/>
        <v>3</v>
      </c>
      <c r="O233" s="42" t="str">
        <f t="shared" si="21"/>
        <v>43</v>
      </c>
      <c r="P233" s="42" t="str">
        <f t="shared" si="22"/>
        <v>0</v>
      </c>
      <c r="Q233" s="43">
        <f t="shared" si="23"/>
        <v>2580</v>
      </c>
      <c r="R233" s="43">
        <f t="shared" si="24"/>
        <v>43</v>
      </c>
      <c r="U233" s="40"/>
      <c r="V233" s="40"/>
      <c r="W233" s="10"/>
      <c r="X233" s="6"/>
    </row>
    <row r="234" spans="1:24">
      <c r="A234" s="45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6">
        <v>100</v>
      </c>
      <c r="N234" s="41">
        <f t="shared" si="20"/>
        <v>3</v>
      </c>
      <c r="O234" s="42" t="str">
        <f t="shared" si="21"/>
        <v>10</v>
      </c>
      <c r="P234" s="42" t="str">
        <f t="shared" si="22"/>
        <v>0</v>
      </c>
      <c r="Q234" s="43">
        <f t="shared" si="23"/>
        <v>600</v>
      </c>
      <c r="R234" s="43">
        <f t="shared" si="24"/>
        <v>10</v>
      </c>
      <c r="U234" s="40"/>
      <c r="V234" s="40"/>
      <c r="W234" s="10"/>
      <c r="X234" s="6"/>
    </row>
    <row r="235" spans="1:24">
      <c r="A235" s="45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457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6">
        <v>30</v>
      </c>
      <c r="N235" s="41">
        <f t="shared" si="20"/>
        <v>2</v>
      </c>
      <c r="O235" s="42" t="str">
        <f t="shared" si="21"/>
        <v>30</v>
      </c>
      <c r="P235" s="42">
        <f t="shared" si="22"/>
        <v>0</v>
      </c>
      <c r="Q235" s="43">
        <f t="shared" si="23"/>
        <v>1800</v>
      </c>
      <c r="R235" s="43">
        <f t="shared" si="24"/>
        <v>30</v>
      </c>
      <c r="U235" s="40"/>
      <c r="V235" s="40"/>
      <c r="W235" s="10"/>
      <c r="X235" s="6"/>
    </row>
    <row r="236" spans="1:24">
      <c r="A236" s="45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457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6">
        <v>200</v>
      </c>
      <c r="N236" s="41">
        <f t="shared" si="20"/>
        <v>3</v>
      </c>
      <c r="O236" s="42" t="str">
        <f t="shared" si="21"/>
        <v>20</v>
      </c>
      <c r="P236" s="42" t="str">
        <f t="shared" si="22"/>
        <v>0</v>
      </c>
      <c r="Q236" s="43">
        <f t="shared" si="23"/>
        <v>1200</v>
      </c>
      <c r="R236" s="43">
        <f t="shared" si="24"/>
        <v>20</v>
      </c>
      <c r="U236" s="40"/>
      <c r="V236" s="40"/>
      <c r="W236" s="10"/>
      <c r="X236" s="6"/>
    </row>
    <row r="237" spans="1:24">
      <c r="A237" s="45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457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6">
        <v>100</v>
      </c>
      <c r="N237" s="41">
        <f t="shared" si="20"/>
        <v>3</v>
      </c>
      <c r="O237" s="42" t="str">
        <f t="shared" si="21"/>
        <v>10</v>
      </c>
      <c r="P237" s="42" t="str">
        <f t="shared" si="22"/>
        <v>0</v>
      </c>
      <c r="Q237" s="43">
        <f t="shared" si="23"/>
        <v>600</v>
      </c>
      <c r="R237" s="43">
        <f t="shared" si="24"/>
        <v>10</v>
      </c>
      <c r="U237" s="40"/>
      <c r="V237" s="40"/>
      <c r="W237" s="10"/>
      <c r="X237" s="6"/>
    </row>
    <row r="238" spans="1:24">
      <c r="A238" s="45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457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6">
        <v>500</v>
      </c>
      <c r="N238" s="41">
        <f t="shared" si="20"/>
        <v>3</v>
      </c>
      <c r="O238" s="42" t="str">
        <f t="shared" si="21"/>
        <v>50</v>
      </c>
      <c r="P238" s="42" t="str">
        <f t="shared" si="22"/>
        <v>0</v>
      </c>
      <c r="Q238" s="43">
        <f t="shared" si="23"/>
        <v>3000</v>
      </c>
      <c r="R238" s="43">
        <f t="shared" si="24"/>
        <v>50</v>
      </c>
      <c r="U238" s="40"/>
      <c r="V238" s="40"/>
      <c r="W238" s="10"/>
      <c r="X238" s="6"/>
    </row>
    <row r="239" spans="1:24">
      <c r="A239" s="45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457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6">
        <v>30</v>
      </c>
      <c r="N239" s="41">
        <f t="shared" si="20"/>
        <v>2</v>
      </c>
      <c r="O239" s="42" t="str">
        <f t="shared" si="21"/>
        <v>30</v>
      </c>
      <c r="P239" s="42">
        <f t="shared" si="22"/>
        <v>0</v>
      </c>
      <c r="Q239" s="43">
        <f t="shared" si="23"/>
        <v>1800</v>
      </c>
      <c r="R239" s="43">
        <f t="shared" si="24"/>
        <v>30</v>
      </c>
      <c r="U239" s="40"/>
      <c r="V239" s="40"/>
      <c r="W239" s="10"/>
      <c r="X239" s="6"/>
    </row>
    <row r="240" spans="1:24">
      <c r="A240" s="45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457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6">
        <v>30</v>
      </c>
      <c r="N240" s="41">
        <f t="shared" si="20"/>
        <v>2</v>
      </c>
      <c r="O240" s="42" t="str">
        <f t="shared" si="21"/>
        <v>30</v>
      </c>
      <c r="P240" s="42">
        <f t="shared" si="22"/>
        <v>0</v>
      </c>
      <c r="Q240" s="43">
        <f t="shared" si="23"/>
        <v>1800</v>
      </c>
      <c r="R240" s="43">
        <f t="shared" si="24"/>
        <v>30</v>
      </c>
      <c r="U240" s="40"/>
      <c r="V240" s="40"/>
      <c r="W240" s="10"/>
      <c r="X240" s="6"/>
    </row>
    <row r="241" spans="1:24">
      <c r="A241" s="45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457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6">
        <v>30</v>
      </c>
      <c r="N241" s="41">
        <f t="shared" si="20"/>
        <v>2</v>
      </c>
      <c r="O241" s="42" t="str">
        <f t="shared" si="21"/>
        <v>30</v>
      </c>
      <c r="P241" s="42">
        <f t="shared" si="22"/>
        <v>0</v>
      </c>
      <c r="Q241" s="43">
        <f t="shared" si="23"/>
        <v>1800</v>
      </c>
      <c r="R241" s="43">
        <f t="shared" si="24"/>
        <v>30</v>
      </c>
      <c r="U241" s="40"/>
      <c r="V241" s="40"/>
      <c r="W241" s="10"/>
      <c r="X241" s="6"/>
    </row>
    <row r="242" spans="1:24">
      <c r="A242" s="45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457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6">
        <v>100</v>
      </c>
      <c r="N242" s="41">
        <f t="shared" si="20"/>
        <v>3</v>
      </c>
      <c r="O242" s="42" t="str">
        <f t="shared" si="21"/>
        <v>10</v>
      </c>
      <c r="P242" s="42" t="str">
        <f t="shared" si="22"/>
        <v>0</v>
      </c>
      <c r="Q242" s="43">
        <f t="shared" si="23"/>
        <v>600</v>
      </c>
      <c r="R242" s="43">
        <f t="shared" si="24"/>
        <v>10</v>
      </c>
      <c r="U242" s="40"/>
      <c r="V242" s="40"/>
      <c r="W242" s="10"/>
      <c r="X242" s="6"/>
    </row>
    <row r="243" spans="1:24">
      <c r="A243" s="45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457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6">
        <v>100</v>
      </c>
      <c r="N243" s="41">
        <f t="shared" si="20"/>
        <v>3</v>
      </c>
      <c r="O243" s="42" t="str">
        <f t="shared" si="21"/>
        <v>10</v>
      </c>
      <c r="P243" s="42" t="str">
        <f t="shared" si="22"/>
        <v>0</v>
      </c>
      <c r="Q243" s="43">
        <f t="shared" si="23"/>
        <v>600</v>
      </c>
      <c r="R243" s="43">
        <f t="shared" si="24"/>
        <v>10</v>
      </c>
      <c r="U243" s="40"/>
      <c r="V243" s="40"/>
      <c r="W243" s="10"/>
      <c r="X243" s="6"/>
    </row>
    <row r="244" spans="1:24">
      <c r="A244" s="45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457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6">
        <v>100</v>
      </c>
      <c r="N244" s="41">
        <f t="shared" si="20"/>
        <v>3</v>
      </c>
      <c r="O244" s="42" t="str">
        <f t="shared" si="21"/>
        <v>10</v>
      </c>
      <c r="P244" s="42" t="str">
        <f t="shared" si="22"/>
        <v>0</v>
      </c>
      <c r="Q244" s="43">
        <f t="shared" si="23"/>
        <v>600</v>
      </c>
      <c r="R244" s="43">
        <f t="shared" si="24"/>
        <v>10</v>
      </c>
      <c r="U244" s="40"/>
      <c r="V244" s="40"/>
      <c r="W244" s="10"/>
      <c r="X244" s="6"/>
    </row>
    <row r="245" spans="1:24">
      <c r="A245" s="45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457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6">
        <v>30</v>
      </c>
      <c r="N245" s="41">
        <f t="shared" si="20"/>
        <v>2</v>
      </c>
      <c r="O245" s="42" t="str">
        <f t="shared" si="21"/>
        <v>30</v>
      </c>
      <c r="P245" s="42">
        <f t="shared" si="22"/>
        <v>0</v>
      </c>
      <c r="Q245" s="43">
        <f t="shared" si="23"/>
        <v>1800</v>
      </c>
      <c r="R245" s="43">
        <f t="shared" si="24"/>
        <v>30</v>
      </c>
      <c r="U245" s="40"/>
      <c r="V245" s="40"/>
      <c r="W245" s="10"/>
      <c r="X245" s="6"/>
    </row>
    <row r="246" spans="1:24">
      <c r="A246" s="45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457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6">
        <v>600</v>
      </c>
      <c r="N246" s="41">
        <f t="shared" si="20"/>
        <v>3</v>
      </c>
      <c r="O246" s="42" t="str">
        <f t="shared" si="21"/>
        <v>60</v>
      </c>
      <c r="P246" s="42" t="str">
        <f t="shared" si="22"/>
        <v>0</v>
      </c>
      <c r="Q246" s="43">
        <f t="shared" si="23"/>
        <v>3600</v>
      </c>
      <c r="R246" s="43">
        <f t="shared" si="24"/>
        <v>60</v>
      </c>
      <c r="U246" s="40"/>
      <c r="V246" s="40"/>
      <c r="W246" s="10"/>
      <c r="X246" s="6"/>
    </row>
    <row r="247" spans="1:24">
      <c r="A247" s="45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457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6">
        <v>130</v>
      </c>
      <c r="N247" s="41">
        <f t="shared" si="20"/>
        <v>3</v>
      </c>
      <c r="O247" s="42" t="str">
        <f t="shared" si="21"/>
        <v>13</v>
      </c>
      <c r="P247" s="42" t="str">
        <f t="shared" si="22"/>
        <v>0</v>
      </c>
      <c r="Q247" s="43">
        <f t="shared" si="23"/>
        <v>780</v>
      </c>
      <c r="R247" s="43">
        <f t="shared" si="24"/>
        <v>13</v>
      </c>
      <c r="U247" s="40"/>
      <c r="V247" s="40"/>
      <c r="W247" s="10"/>
      <c r="X247" s="6"/>
    </row>
    <row r="248" spans="1:24">
      <c r="A248" s="45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6">
        <v>300</v>
      </c>
      <c r="N248" s="41">
        <f t="shared" si="20"/>
        <v>3</v>
      </c>
      <c r="O248" s="42" t="str">
        <f t="shared" si="21"/>
        <v>30</v>
      </c>
      <c r="P248" s="42" t="str">
        <f t="shared" si="22"/>
        <v>0</v>
      </c>
      <c r="Q248" s="43">
        <f t="shared" si="23"/>
        <v>1800</v>
      </c>
      <c r="R248" s="43">
        <f t="shared" si="24"/>
        <v>30</v>
      </c>
      <c r="U248" s="40"/>
      <c r="V248" s="40"/>
      <c r="W248" s="10"/>
      <c r="X248" s="6"/>
    </row>
    <row r="249" spans="1:24">
      <c r="A249" s="45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6">
        <v>600</v>
      </c>
      <c r="N249" s="41">
        <f t="shared" si="20"/>
        <v>3</v>
      </c>
      <c r="O249" s="42" t="str">
        <f t="shared" si="21"/>
        <v>60</v>
      </c>
      <c r="P249" s="42" t="str">
        <f t="shared" si="22"/>
        <v>0</v>
      </c>
      <c r="Q249" s="43">
        <f t="shared" si="23"/>
        <v>3600</v>
      </c>
      <c r="R249" s="43">
        <f t="shared" si="24"/>
        <v>60</v>
      </c>
      <c r="U249" s="40"/>
      <c r="V249" s="40"/>
      <c r="W249" s="10"/>
      <c r="X249" s="6"/>
    </row>
    <row r="250" spans="1:24">
      <c r="A250" s="45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6">
        <v>30</v>
      </c>
      <c r="N250" s="41">
        <f t="shared" si="20"/>
        <v>2</v>
      </c>
      <c r="O250" s="42" t="str">
        <f t="shared" si="21"/>
        <v>30</v>
      </c>
      <c r="P250" s="42">
        <f t="shared" si="22"/>
        <v>0</v>
      </c>
      <c r="Q250" s="43">
        <f t="shared" si="23"/>
        <v>1800</v>
      </c>
      <c r="R250" s="43">
        <f t="shared" si="24"/>
        <v>30</v>
      </c>
      <c r="U250" s="40"/>
      <c r="V250" s="40"/>
      <c r="W250" s="10"/>
      <c r="X250" s="6"/>
    </row>
    <row r="251" spans="1:24">
      <c r="A251" s="45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6">
        <v>100</v>
      </c>
      <c r="N251" s="41">
        <f t="shared" si="20"/>
        <v>3</v>
      </c>
      <c r="O251" s="42" t="str">
        <f t="shared" si="21"/>
        <v>10</v>
      </c>
      <c r="P251" s="42" t="str">
        <f t="shared" si="22"/>
        <v>0</v>
      </c>
      <c r="Q251" s="43">
        <f t="shared" si="23"/>
        <v>600</v>
      </c>
      <c r="R251" s="43">
        <f t="shared" si="24"/>
        <v>10</v>
      </c>
      <c r="U251" s="40"/>
      <c r="V251" s="40"/>
      <c r="W251" s="10"/>
      <c r="X251" s="6"/>
    </row>
    <row r="252" spans="1:24">
      <c r="A252" s="45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6">
        <v>100</v>
      </c>
      <c r="N252" s="41">
        <f t="shared" si="20"/>
        <v>3</v>
      </c>
      <c r="O252" s="42" t="str">
        <f t="shared" si="21"/>
        <v>10</v>
      </c>
      <c r="P252" s="42" t="str">
        <f t="shared" si="22"/>
        <v>0</v>
      </c>
      <c r="Q252" s="43">
        <f t="shared" si="23"/>
        <v>600</v>
      </c>
      <c r="R252" s="43">
        <f t="shared" si="24"/>
        <v>10</v>
      </c>
      <c r="U252" s="40"/>
      <c r="V252" s="40"/>
      <c r="W252" s="10"/>
      <c r="X252" s="6"/>
    </row>
    <row r="253" spans="1:24">
      <c r="A253" s="45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6">
        <v>30</v>
      </c>
      <c r="N253" s="41">
        <f t="shared" si="20"/>
        <v>2</v>
      </c>
      <c r="O253" s="42" t="str">
        <f t="shared" si="21"/>
        <v>30</v>
      </c>
      <c r="P253" s="42">
        <f t="shared" si="22"/>
        <v>0</v>
      </c>
      <c r="Q253" s="43">
        <f t="shared" si="23"/>
        <v>1800</v>
      </c>
      <c r="R253" s="43">
        <f t="shared" si="24"/>
        <v>30</v>
      </c>
      <c r="U253" s="40"/>
      <c r="V253" s="40"/>
      <c r="W253" s="10"/>
      <c r="X253" s="6"/>
    </row>
    <row r="254" spans="1:24">
      <c r="A254" s="45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6">
        <v>400</v>
      </c>
      <c r="N254" s="41">
        <f t="shared" si="20"/>
        <v>3</v>
      </c>
      <c r="O254" s="42" t="str">
        <f t="shared" si="21"/>
        <v>40</v>
      </c>
      <c r="P254" s="42" t="str">
        <f t="shared" si="22"/>
        <v>0</v>
      </c>
      <c r="Q254" s="43">
        <f t="shared" si="23"/>
        <v>2400</v>
      </c>
      <c r="R254" s="43">
        <f t="shared" si="24"/>
        <v>40</v>
      </c>
      <c r="U254" s="40"/>
      <c r="V254" s="40"/>
      <c r="W254" s="10"/>
      <c r="X254" s="6"/>
    </row>
    <row r="255" spans="1:24">
      <c r="A255" s="45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6">
        <v>30</v>
      </c>
      <c r="N255" s="41">
        <f t="shared" si="20"/>
        <v>2</v>
      </c>
      <c r="O255" s="42" t="str">
        <f t="shared" si="21"/>
        <v>30</v>
      </c>
      <c r="P255" s="42">
        <f t="shared" si="22"/>
        <v>0</v>
      </c>
      <c r="Q255" s="43">
        <f t="shared" si="23"/>
        <v>1800</v>
      </c>
      <c r="R255" s="43">
        <f t="shared" si="24"/>
        <v>30</v>
      </c>
      <c r="U255" s="40"/>
      <c r="V255" s="40"/>
      <c r="W255" s="10"/>
      <c r="X255" s="6"/>
    </row>
    <row r="256" spans="1:24">
      <c r="A256" s="45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6">
        <v>930</v>
      </c>
      <c r="N256" s="41">
        <f t="shared" si="20"/>
        <v>3</v>
      </c>
      <c r="O256" s="42" t="str">
        <f t="shared" si="21"/>
        <v>93</v>
      </c>
      <c r="P256" s="42" t="str">
        <f t="shared" si="22"/>
        <v>0</v>
      </c>
      <c r="Q256" s="43">
        <f t="shared" si="23"/>
        <v>5580</v>
      </c>
      <c r="R256" s="43">
        <f t="shared" si="24"/>
        <v>93</v>
      </c>
      <c r="U256" s="40"/>
      <c r="V256" s="40"/>
      <c r="W256" s="10"/>
      <c r="X256" s="6"/>
    </row>
    <row r="257" spans="1:24">
      <c r="A257" s="45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6">
        <v>30</v>
      </c>
      <c r="N257" s="41">
        <f t="shared" si="20"/>
        <v>2</v>
      </c>
      <c r="O257" s="42" t="str">
        <f t="shared" si="21"/>
        <v>30</v>
      </c>
      <c r="P257" s="42">
        <f t="shared" si="22"/>
        <v>0</v>
      </c>
      <c r="Q257" s="43">
        <f t="shared" si="23"/>
        <v>1800</v>
      </c>
      <c r="R257" s="43">
        <f t="shared" si="24"/>
        <v>30</v>
      </c>
      <c r="U257" s="40"/>
      <c r="V257" s="40"/>
      <c r="W257" s="10"/>
      <c r="X257" s="6"/>
    </row>
    <row r="258" spans="1:24">
      <c r="A258" s="45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26">
        <v>0</v>
      </c>
      <c r="N258" s="41">
        <f t="shared" si="20"/>
        <v>1</v>
      </c>
      <c r="O258" s="42" t="str">
        <f t="shared" si="21"/>
        <v>0</v>
      </c>
      <c r="P258" s="42">
        <f t="shared" si="22"/>
        <v>0</v>
      </c>
      <c r="Q258" s="43">
        <f t="shared" si="23"/>
        <v>0</v>
      </c>
      <c r="R258" s="43">
        <f t="shared" si="24"/>
        <v>0</v>
      </c>
      <c r="U258" s="40"/>
      <c r="V258" s="40"/>
      <c r="W258" s="10"/>
      <c r="X258" s="6"/>
    </row>
    <row r="259" spans="1:24">
      <c r="A259" s="45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26">
        <v>0</v>
      </c>
      <c r="N259" s="41">
        <f t="shared" ref="N259:N322" si="26">LEN($M259)</f>
        <v>1</v>
      </c>
      <c r="O259" s="42" t="str">
        <f t="shared" ref="O259:O322" si="27">IF(N259="1",$M259,IF(N259=2,LEFT($M259,2),LEFT($M259,2)))</f>
        <v>0</v>
      </c>
      <c r="P259" s="42">
        <f t="shared" ref="P259:P322" si="28">IF(N259&lt;=2,0,MID($M259,3,3))</f>
        <v>0</v>
      </c>
      <c r="Q259" s="43">
        <f t="shared" ref="Q259:Q322" si="29">(O259*60)+P259</f>
        <v>0</v>
      </c>
      <c r="R259" s="43">
        <f t="shared" ref="R259:R322" si="30">+Q259/60</f>
        <v>0</v>
      </c>
      <c r="U259" s="40"/>
      <c r="V259" s="40"/>
      <c r="W259" s="10"/>
      <c r="X259" s="6"/>
    </row>
    <row r="260" spans="1:24">
      <c r="A260" s="45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26">
        <v>0</v>
      </c>
      <c r="N260" s="41">
        <f t="shared" si="26"/>
        <v>1</v>
      </c>
      <c r="O260" s="42" t="str">
        <f t="shared" si="27"/>
        <v>0</v>
      </c>
      <c r="P260" s="42">
        <f t="shared" si="28"/>
        <v>0</v>
      </c>
      <c r="Q260" s="43">
        <f t="shared" si="29"/>
        <v>0</v>
      </c>
      <c r="R260" s="43">
        <f t="shared" si="30"/>
        <v>0</v>
      </c>
      <c r="U260" s="40"/>
      <c r="V260" s="40"/>
      <c r="W260" s="10"/>
      <c r="X260" s="6"/>
    </row>
    <row r="261" spans="1:24">
      <c r="A261" s="45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462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6">
        <v>24</v>
      </c>
      <c r="N261" s="41">
        <f t="shared" si="26"/>
        <v>2</v>
      </c>
      <c r="O261" s="42" t="str">
        <f t="shared" si="27"/>
        <v>24</v>
      </c>
      <c r="P261" s="42">
        <f t="shared" si="28"/>
        <v>0</v>
      </c>
      <c r="Q261" s="43">
        <f t="shared" si="29"/>
        <v>1440</v>
      </c>
      <c r="R261" s="43">
        <f t="shared" si="30"/>
        <v>24</v>
      </c>
      <c r="U261" s="40"/>
      <c r="V261" s="40"/>
      <c r="W261" s="10"/>
      <c r="X261" s="6"/>
    </row>
    <row r="262" spans="1:24">
      <c r="A262" s="45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462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6">
        <v>550</v>
      </c>
      <c r="N262" s="41">
        <f t="shared" si="26"/>
        <v>3</v>
      </c>
      <c r="O262" s="42" t="str">
        <f t="shared" si="27"/>
        <v>55</v>
      </c>
      <c r="P262" s="42" t="str">
        <f t="shared" si="28"/>
        <v>0</v>
      </c>
      <c r="Q262" s="43">
        <f t="shared" si="29"/>
        <v>3300</v>
      </c>
      <c r="R262" s="43">
        <f t="shared" si="30"/>
        <v>55</v>
      </c>
      <c r="U262" s="40"/>
      <c r="V262" s="40"/>
      <c r="W262" s="10"/>
      <c r="X262" s="6"/>
    </row>
    <row r="263" spans="1:24">
      <c r="A263" s="45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459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6">
        <v>2230</v>
      </c>
      <c r="N263" s="41">
        <f t="shared" si="26"/>
        <v>4</v>
      </c>
      <c r="O263" s="42" t="str">
        <f t="shared" si="27"/>
        <v>22</v>
      </c>
      <c r="P263" s="42" t="str">
        <f t="shared" si="28"/>
        <v>30</v>
      </c>
      <c r="Q263" s="43">
        <f t="shared" si="29"/>
        <v>1350</v>
      </c>
      <c r="R263" s="43">
        <f t="shared" si="30"/>
        <v>22.5</v>
      </c>
      <c r="U263" s="40"/>
      <c r="V263" s="40"/>
      <c r="W263" s="10"/>
      <c r="X263" s="6"/>
    </row>
    <row r="264" spans="1:24">
      <c r="A264" s="45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459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6">
        <v>730</v>
      </c>
      <c r="N264" s="41">
        <f t="shared" si="26"/>
        <v>3</v>
      </c>
      <c r="O264" s="42" t="str">
        <f t="shared" si="27"/>
        <v>73</v>
      </c>
      <c r="P264" s="42" t="str">
        <f t="shared" si="28"/>
        <v>0</v>
      </c>
      <c r="Q264" s="43">
        <f t="shared" si="29"/>
        <v>4380</v>
      </c>
      <c r="R264" s="43">
        <f t="shared" si="30"/>
        <v>73</v>
      </c>
      <c r="U264" s="40"/>
      <c r="V264" s="40"/>
      <c r="W264" s="10"/>
      <c r="X264" s="6"/>
    </row>
    <row r="265" spans="1:24">
      <c r="A265" s="45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461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6">
        <v>0</v>
      </c>
      <c r="N265" s="41">
        <f t="shared" si="26"/>
        <v>1</v>
      </c>
      <c r="O265" s="42" t="str">
        <f t="shared" si="27"/>
        <v>0</v>
      </c>
      <c r="P265" s="42">
        <f t="shared" si="28"/>
        <v>0</v>
      </c>
      <c r="Q265" s="43">
        <f t="shared" si="29"/>
        <v>0</v>
      </c>
      <c r="R265" s="43">
        <f t="shared" si="30"/>
        <v>0</v>
      </c>
      <c r="U265" s="40"/>
      <c r="V265" s="40"/>
      <c r="W265" s="10"/>
      <c r="X265" s="6"/>
    </row>
    <row r="266" spans="1:24">
      <c r="A266" s="45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6">
        <v>33</v>
      </c>
      <c r="N266" s="41">
        <f t="shared" si="26"/>
        <v>2</v>
      </c>
      <c r="O266" s="42" t="str">
        <f t="shared" si="27"/>
        <v>33</v>
      </c>
      <c r="P266" s="42">
        <f t="shared" si="28"/>
        <v>0</v>
      </c>
      <c r="Q266" s="43">
        <f t="shared" si="29"/>
        <v>1980</v>
      </c>
      <c r="R266" s="43">
        <f t="shared" si="30"/>
        <v>33</v>
      </c>
      <c r="U266" s="40"/>
      <c r="V266" s="40"/>
      <c r="W266" s="10"/>
      <c r="X266" s="6"/>
    </row>
    <row r="267" spans="1:24">
      <c r="A267" s="45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459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6">
        <v>8</v>
      </c>
      <c r="N267" s="41">
        <f t="shared" si="26"/>
        <v>1</v>
      </c>
      <c r="O267" s="42" t="str">
        <f t="shared" si="27"/>
        <v>8</v>
      </c>
      <c r="P267" s="42">
        <f t="shared" si="28"/>
        <v>0</v>
      </c>
      <c r="Q267" s="43">
        <f t="shared" si="29"/>
        <v>480</v>
      </c>
      <c r="R267" s="43">
        <f t="shared" si="30"/>
        <v>8</v>
      </c>
      <c r="U267" s="40"/>
      <c r="V267" s="40"/>
      <c r="W267" s="10"/>
      <c r="X267" s="6"/>
    </row>
    <row r="268" spans="1:24">
      <c r="A268" s="45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6">
        <v>135</v>
      </c>
      <c r="N268" s="41">
        <f t="shared" si="26"/>
        <v>3</v>
      </c>
      <c r="O268" s="42" t="str">
        <f t="shared" si="27"/>
        <v>13</v>
      </c>
      <c r="P268" s="42" t="str">
        <f t="shared" si="28"/>
        <v>5</v>
      </c>
      <c r="Q268" s="43">
        <f t="shared" si="29"/>
        <v>785</v>
      </c>
      <c r="R268" s="43">
        <f t="shared" si="30"/>
        <v>13.083333333333334</v>
      </c>
      <c r="U268" s="40"/>
      <c r="V268" s="40"/>
      <c r="W268" s="10"/>
      <c r="X268" s="6"/>
    </row>
    <row r="269" spans="1:24">
      <c r="A269" s="45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6">
        <v>11</v>
      </c>
      <c r="N269" s="41">
        <f t="shared" si="26"/>
        <v>2</v>
      </c>
      <c r="O269" s="42" t="str">
        <f t="shared" si="27"/>
        <v>11</v>
      </c>
      <c r="P269" s="42">
        <f t="shared" si="28"/>
        <v>0</v>
      </c>
      <c r="Q269" s="43">
        <f t="shared" si="29"/>
        <v>660</v>
      </c>
      <c r="R269" s="43">
        <f t="shared" si="30"/>
        <v>11</v>
      </c>
      <c r="U269" s="40"/>
      <c r="V269" s="40"/>
      <c r="W269" s="10"/>
      <c r="X269" s="6"/>
    </row>
    <row r="270" spans="1:24">
      <c r="A270" s="45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467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6">
        <v>60</v>
      </c>
      <c r="N270" s="41">
        <f t="shared" si="26"/>
        <v>2</v>
      </c>
      <c r="O270" s="42" t="str">
        <f t="shared" si="27"/>
        <v>60</v>
      </c>
      <c r="P270" s="42">
        <f t="shared" si="28"/>
        <v>0</v>
      </c>
      <c r="Q270" s="43">
        <f t="shared" si="29"/>
        <v>3600</v>
      </c>
      <c r="R270" s="43">
        <f t="shared" si="30"/>
        <v>60</v>
      </c>
      <c r="U270" s="40"/>
      <c r="V270" s="40"/>
      <c r="W270" s="10"/>
      <c r="X270" s="6"/>
    </row>
    <row r="271" spans="1:24">
      <c r="A271" s="45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469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6">
        <v>43</v>
      </c>
      <c r="N271" s="41">
        <f t="shared" si="26"/>
        <v>2</v>
      </c>
      <c r="O271" s="42" t="str">
        <f t="shared" si="27"/>
        <v>43</v>
      </c>
      <c r="P271" s="42">
        <f t="shared" si="28"/>
        <v>0</v>
      </c>
      <c r="Q271" s="43">
        <f t="shared" si="29"/>
        <v>2580</v>
      </c>
      <c r="R271" s="43">
        <f t="shared" si="30"/>
        <v>43</v>
      </c>
      <c r="U271" s="40"/>
      <c r="V271" s="40"/>
      <c r="W271" s="10"/>
      <c r="X271" s="6"/>
    </row>
    <row r="272" spans="1:24">
      <c r="A272" s="45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469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6">
        <v>9</v>
      </c>
      <c r="N272" s="41">
        <f t="shared" si="26"/>
        <v>1</v>
      </c>
      <c r="O272" s="42" t="str">
        <f t="shared" si="27"/>
        <v>9</v>
      </c>
      <c r="P272" s="42">
        <f t="shared" si="28"/>
        <v>0</v>
      </c>
      <c r="Q272" s="43">
        <f t="shared" si="29"/>
        <v>540</v>
      </c>
      <c r="R272" s="43">
        <f t="shared" si="30"/>
        <v>9</v>
      </c>
      <c r="U272" s="40"/>
      <c r="V272" s="40"/>
      <c r="W272" s="10"/>
      <c r="X272" s="6"/>
    </row>
    <row r="273" spans="1:24">
      <c r="A273" s="45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469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6">
        <v>20</v>
      </c>
      <c r="N273" s="41">
        <f t="shared" si="26"/>
        <v>2</v>
      </c>
      <c r="O273" s="42" t="str">
        <f t="shared" si="27"/>
        <v>20</v>
      </c>
      <c r="P273" s="42">
        <f t="shared" si="28"/>
        <v>0</v>
      </c>
      <c r="Q273" s="43">
        <f t="shared" si="29"/>
        <v>1200</v>
      </c>
      <c r="R273" s="43">
        <f t="shared" si="30"/>
        <v>20</v>
      </c>
      <c r="U273" s="40"/>
      <c r="V273" s="40"/>
      <c r="W273" s="10"/>
      <c r="X273" s="6"/>
    </row>
    <row r="274" spans="1:24">
      <c r="A274" s="45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6">
        <v>7</v>
      </c>
      <c r="N274" s="41">
        <f t="shared" si="26"/>
        <v>1</v>
      </c>
      <c r="O274" s="42" t="str">
        <f t="shared" si="27"/>
        <v>7</v>
      </c>
      <c r="P274" s="42">
        <f t="shared" si="28"/>
        <v>0</v>
      </c>
      <c r="Q274" s="43">
        <f t="shared" si="29"/>
        <v>420</v>
      </c>
      <c r="R274" s="43">
        <f t="shared" si="30"/>
        <v>7</v>
      </c>
      <c r="U274" s="40"/>
      <c r="V274" s="40"/>
      <c r="W274" s="10"/>
      <c r="X274" s="6"/>
    </row>
    <row r="275" spans="1:24">
      <c r="A275" s="45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470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6">
        <v>1520</v>
      </c>
      <c r="N275" s="41">
        <f t="shared" si="26"/>
        <v>4</v>
      </c>
      <c r="O275" s="42" t="str">
        <f t="shared" si="27"/>
        <v>15</v>
      </c>
      <c r="P275" s="42" t="str">
        <f t="shared" si="28"/>
        <v>20</v>
      </c>
      <c r="Q275" s="43">
        <f t="shared" si="29"/>
        <v>920</v>
      </c>
      <c r="R275" s="43">
        <f t="shared" si="30"/>
        <v>15.333333333333334</v>
      </c>
      <c r="U275" s="40"/>
      <c r="V275" s="40"/>
      <c r="W275" s="10"/>
      <c r="X275" s="6"/>
    </row>
    <row r="276" spans="1:24">
      <c r="A276" s="45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6">
        <v>210</v>
      </c>
      <c r="N276" s="41">
        <f t="shared" si="26"/>
        <v>3</v>
      </c>
      <c r="O276" s="42" t="str">
        <f t="shared" si="27"/>
        <v>21</v>
      </c>
      <c r="P276" s="42" t="str">
        <f t="shared" si="28"/>
        <v>0</v>
      </c>
      <c r="Q276" s="43">
        <f t="shared" si="29"/>
        <v>1260</v>
      </c>
      <c r="R276" s="43">
        <f t="shared" si="30"/>
        <v>21</v>
      </c>
      <c r="U276" s="40"/>
      <c r="V276" s="40"/>
      <c r="W276" s="10"/>
      <c r="X276" s="6"/>
    </row>
    <row r="277" spans="1:24">
      <c r="A277" s="45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6">
        <v>2536</v>
      </c>
      <c r="N277" s="41">
        <f t="shared" si="26"/>
        <v>4</v>
      </c>
      <c r="O277" s="42" t="str">
        <f t="shared" si="27"/>
        <v>25</v>
      </c>
      <c r="P277" s="42" t="str">
        <f t="shared" si="28"/>
        <v>36</v>
      </c>
      <c r="Q277" s="43">
        <f t="shared" si="29"/>
        <v>1536</v>
      </c>
      <c r="R277" s="43">
        <f t="shared" si="30"/>
        <v>25.6</v>
      </c>
      <c r="U277" s="40"/>
      <c r="V277" s="40"/>
      <c r="W277" s="10"/>
      <c r="X277" s="6"/>
    </row>
    <row r="278" spans="1:24">
      <c r="A278" s="45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6">
        <v>4518</v>
      </c>
      <c r="N278" s="41">
        <f t="shared" si="26"/>
        <v>4</v>
      </c>
      <c r="O278" s="42" t="str">
        <f t="shared" si="27"/>
        <v>45</v>
      </c>
      <c r="P278" s="42" t="str">
        <f t="shared" si="28"/>
        <v>18</v>
      </c>
      <c r="Q278" s="43">
        <f t="shared" si="29"/>
        <v>2718</v>
      </c>
      <c r="R278" s="43">
        <f t="shared" si="30"/>
        <v>45.3</v>
      </c>
      <c r="U278" s="40"/>
      <c r="V278" s="40"/>
      <c r="W278" s="10"/>
      <c r="X278" s="6"/>
    </row>
    <row r="279" spans="1:24">
      <c r="A279" s="45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456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6">
        <v>2</v>
      </c>
      <c r="N279" s="41">
        <f t="shared" si="26"/>
        <v>1</v>
      </c>
      <c r="O279" s="42" t="str">
        <f t="shared" si="27"/>
        <v>2</v>
      </c>
      <c r="P279" s="42">
        <f t="shared" si="28"/>
        <v>0</v>
      </c>
      <c r="Q279" s="43">
        <f t="shared" si="29"/>
        <v>120</v>
      </c>
      <c r="R279" s="43">
        <f t="shared" si="30"/>
        <v>2</v>
      </c>
      <c r="U279" s="40"/>
      <c r="V279" s="40"/>
      <c r="W279" s="10"/>
      <c r="X279" s="6"/>
    </row>
    <row r="280" spans="1:24">
      <c r="A280" s="45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456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6">
        <v>478</v>
      </c>
      <c r="N280" s="41">
        <f t="shared" si="26"/>
        <v>3</v>
      </c>
      <c r="O280" s="42" t="str">
        <f t="shared" si="27"/>
        <v>47</v>
      </c>
      <c r="P280" s="42" t="str">
        <f t="shared" si="28"/>
        <v>8</v>
      </c>
      <c r="Q280" s="43">
        <f t="shared" si="29"/>
        <v>2828</v>
      </c>
      <c r="R280" s="43">
        <f t="shared" si="30"/>
        <v>47.133333333333333</v>
      </c>
      <c r="U280" s="40"/>
      <c r="V280" s="40"/>
      <c r="W280" s="10"/>
      <c r="X280" s="6"/>
    </row>
    <row r="281" spans="1:24">
      <c r="A281" s="45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456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6">
        <v>556</v>
      </c>
      <c r="N281" s="41">
        <f t="shared" si="26"/>
        <v>3</v>
      </c>
      <c r="O281" s="42" t="str">
        <f t="shared" si="27"/>
        <v>55</v>
      </c>
      <c r="P281" s="42" t="str">
        <f t="shared" si="28"/>
        <v>6</v>
      </c>
      <c r="Q281" s="43">
        <f t="shared" si="29"/>
        <v>3306</v>
      </c>
      <c r="R281" s="43">
        <f t="shared" si="30"/>
        <v>55.1</v>
      </c>
      <c r="U281" s="40"/>
      <c r="V281" s="40"/>
      <c r="W281" s="10"/>
      <c r="X281" s="6"/>
    </row>
    <row r="282" spans="1:24">
      <c r="A282" s="45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456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6">
        <v>197</v>
      </c>
      <c r="N282" s="41">
        <f t="shared" si="26"/>
        <v>3</v>
      </c>
      <c r="O282" s="42" t="str">
        <f t="shared" si="27"/>
        <v>19</v>
      </c>
      <c r="P282" s="42" t="str">
        <f t="shared" si="28"/>
        <v>7</v>
      </c>
      <c r="Q282" s="43">
        <f t="shared" si="29"/>
        <v>1147</v>
      </c>
      <c r="R282" s="43">
        <f t="shared" si="30"/>
        <v>19.116666666666667</v>
      </c>
      <c r="U282" s="40"/>
      <c r="V282" s="40"/>
      <c r="W282" s="10"/>
      <c r="X282" s="6"/>
    </row>
    <row r="283" spans="1:24">
      <c r="A283" s="45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456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6">
        <v>505</v>
      </c>
      <c r="N283" s="41">
        <f t="shared" si="26"/>
        <v>3</v>
      </c>
      <c r="O283" s="42" t="str">
        <f t="shared" si="27"/>
        <v>50</v>
      </c>
      <c r="P283" s="42" t="str">
        <f t="shared" si="28"/>
        <v>5</v>
      </c>
      <c r="Q283" s="43">
        <f t="shared" si="29"/>
        <v>3005</v>
      </c>
      <c r="R283" s="43">
        <f t="shared" si="30"/>
        <v>50.083333333333336</v>
      </c>
      <c r="U283" s="40"/>
      <c r="V283" s="40"/>
      <c r="W283" s="10"/>
      <c r="X283" s="6"/>
    </row>
    <row r="284" spans="1:24">
      <c r="A284" s="45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456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6">
        <v>411</v>
      </c>
      <c r="N284" s="41">
        <f t="shared" si="26"/>
        <v>3</v>
      </c>
      <c r="O284" s="42" t="str">
        <f t="shared" si="27"/>
        <v>41</v>
      </c>
      <c r="P284" s="42" t="str">
        <f t="shared" si="28"/>
        <v>1</v>
      </c>
      <c r="Q284" s="43">
        <f t="shared" si="29"/>
        <v>2461</v>
      </c>
      <c r="R284" s="43">
        <f t="shared" si="30"/>
        <v>41.016666666666666</v>
      </c>
      <c r="U284" s="40"/>
      <c r="V284" s="40"/>
      <c r="W284" s="10"/>
      <c r="X284" s="6"/>
    </row>
    <row r="285" spans="1:24">
      <c r="A285" s="45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6">
        <v>117</v>
      </c>
      <c r="N285" s="41">
        <f t="shared" si="26"/>
        <v>3</v>
      </c>
      <c r="O285" s="42" t="str">
        <f t="shared" si="27"/>
        <v>11</v>
      </c>
      <c r="P285" s="42" t="str">
        <f t="shared" si="28"/>
        <v>7</v>
      </c>
      <c r="Q285" s="43">
        <f t="shared" si="29"/>
        <v>667</v>
      </c>
      <c r="R285" s="43">
        <f t="shared" si="30"/>
        <v>11.116666666666667</v>
      </c>
      <c r="U285" s="40"/>
      <c r="V285" s="40"/>
      <c r="W285" s="10"/>
      <c r="X285" s="6"/>
    </row>
    <row r="286" spans="1:24">
      <c r="A286" s="45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6">
        <v>101</v>
      </c>
      <c r="N286" s="41">
        <f t="shared" si="26"/>
        <v>3</v>
      </c>
      <c r="O286" s="42" t="str">
        <f t="shared" si="27"/>
        <v>10</v>
      </c>
      <c r="P286" s="42" t="str">
        <f t="shared" si="28"/>
        <v>1</v>
      </c>
      <c r="Q286" s="43">
        <f t="shared" si="29"/>
        <v>601</v>
      </c>
      <c r="R286" s="43">
        <f t="shared" si="30"/>
        <v>10.016666666666667</v>
      </c>
      <c r="U286" s="40"/>
      <c r="V286" s="40"/>
      <c r="W286" s="10"/>
      <c r="X286" s="6"/>
    </row>
    <row r="287" spans="1:24">
      <c r="A287" s="45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6">
        <v>11</v>
      </c>
      <c r="N287" s="41">
        <f t="shared" si="26"/>
        <v>2</v>
      </c>
      <c r="O287" s="42" t="str">
        <f t="shared" si="27"/>
        <v>11</v>
      </c>
      <c r="P287" s="42">
        <f t="shared" si="28"/>
        <v>0</v>
      </c>
      <c r="Q287" s="43">
        <f t="shared" si="29"/>
        <v>660</v>
      </c>
      <c r="R287" s="43">
        <f t="shared" si="30"/>
        <v>11</v>
      </c>
      <c r="U287" s="40"/>
      <c r="V287" s="40"/>
      <c r="W287" s="10"/>
      <c r="X287" s="6"/>
    </row>
    <row r="288" spans="1:24">
      <c r="A288" s="45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6">
        <v>251</v>
      </c>
      <c r="N288" s="41">
        <f t="shared" si="26"/>
        <v>3</v>
      </c>
      <c r="O288" s="42" t="str">
        <f t="shared" si="27"/>
        <v>25</v>
      </c>
      <c r="P288" s="42" t="str">
        <f t="shared" si="28"/>
        <v>1</v>
      </c>
      <c r="Q288" s="43">
        <f t="shared" si="29"/>
        <v>1501</v>
      </c>
      <c r="R288" s="43">
        <f t="shared" si="30"/>
        <v>25.016666666666666</v>
      </c>
      <c r="U288" s="40"/>
      <c r="V288" s="40"/>
      <c r="W288" s="10"/>
      <c r="X288" s="6"/>
    </row>
    <row r="289" spans="1:24">
      <c r="A289" s="45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6">
        <v>166</v>
      </c>
      <c r="N289" s="41">
        <f t="shared" si="26"/>
        <v>3</v>
      </c>
      <c r="O289" s="42" t="str">
        <f t="shared" si="27"/>
        <v>16</v>
      </c>
      <c r="P289" s="42" t="str">
        <f t="shared" si="28"/>
        <v>6</v>
      </c>
      <c r="Q289" s="43">
        <f t="shared" si="29"/>
        <v>966</v>
      </c>
      <c r="R289" s="43">
        <f t="shared" si="30"/>
        <v>16.100000000000001</v>
      </c>
      <c r="U289" s="40"/>
      <c r="V289" s="40"/>
      <c r="W289" s="10"/>
      <c r="X289" s="6"/>
    </row>
    <row r="290" spans="1:24">
      <c r="A290" s="45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6">
        <v>13</v>
      </c>
      <c r="N290" s="41">
        <f t="shared" si="26"/>
        <v>2</v>
      </c>
      <c r="O290" s="42" t="str">
        <f t="shared" si="27"/>
        <v>13</v>
      </c>
      <c r="P290" s="42">
        <f t="shared" si="28"/>
        <v>0</v>
      </c>
      <c r="Q290" s="43">
        <f t="shared" si="29"/>
        <v>780</v>
      </c>
      <c r="R290" s="43">
        <f t="shared" si="30"/>
        <v>13</v>
      </c>
      <c r="U290" s="40"/>
      <c r="V290" s="40"/>
      <c r="W290" s="10"/>
      <c r="X290" s="6"/>
    </row>
    <row r="291" spans="1:24">
      <c r="A291" s="45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6">
        <v>5</v>
      </c>
      <c r="N291" s="41">
        <f t="shared" si="26"/>
        <v>1</v>
      </c>
      <c r="O291" s="42" t="str">
        <f t="shared" si="27"/>
        <v>5</v>
      </c>
      <c r="P291" s="42">
        <f t="shared" si="28"/>
        <v>0</v>
      </c>
      <c r="Q291" s="43">
        <f t="shared" si="29"/>
        <v>300</v>
      </c>
      <c r="R291" s="43">
        <f t="shared" si="30"/>
        <v>5</v>
      </c>
      <c r="U291" s="40"/>
      <c r="V291" s="40"/>
      <c r="W291" s="10"/>
      <c r="X291" s="6"/>
    </row>
    <row r="292" spans="1:24">
      <c r="A292" s="45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6">
        <v>59</v>
      </c>
      <c r="N292" s="41">
        <f t="shared" si="26"/>
        <v>2</v>
      </c>
      <c r="O292" s="42" t="str">
        <f t="shared" si="27"/>
        <v>59</v>
      </c>
      <c r="P292" s="42">
        <f t="shared" si="28"/>
        <v>0</v>
      </c>
      <c r="Q292" s="43">
        <f t="shared" si="29"/>
        <v>3540</v>
      </c>
      <c r="R292" s="43">
        <f t="shared" si="30"/>
        <v>59</v>
      </c>
      <c r="U292" s="40"/>
      <c r="V292" s="40"/>
      <c r="W292" s="10"/>
      <c r="X292" s="6"/>
    </row>
    <row r="293" spans="1:24">
      <c r="A293" s="45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6">
        <v>532</v>
      </c>
      <c r="N293" s="41">
        <f t="shared" si="26"/>
        <v>3</v>
      </c>
      <c r="O293" s="42" t="str">
        <f t="shared" si="27"/>
        <v>53</v>
      </c>
      <c r="P293" s="42" t="str">
        <f t="shared" si="28"/>
        <v>2</v>
      </c>
      <c r="Q293" s="43">
        <f t="shared" si="29"/>
        <v>3182</v>
      </c>
      <c r="R293" s="43">
        <f t="shared" si="30"/>
        <v>53.033333333333331</v>
      </c>
      <c r="U293" s="40"/>
      <c r="V293" s="40"/>
      <c r="W293" s="10"/>
      <c r="X293" s="6"/>
    </row>
    <row r="294" spans="1:24">
      <c r="A294" s="45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6">
        <v>635</v>
      </c>
      <c r="N294" s="41">
        <f t="shared" si="26"/>
        <v>3</v>
      </c>
      <c r="O294" s="42" t="str">
        <f t="shared" si="27"/>
        <v>63</v>
      </c>
      <c r="P294" s="42" t="str">
        <f t="shared" si="28"/>
        <v>5</v>
      </c>
      <c r="Q294" s="43">
        <f t="shared" si="29"/>
        <v>3785</v>
      </c>
      <c r="R294" s="43">
        <f t="shared" si="30"/>
        <v>63.083333333333336</v>
      </c>
      <c r="U294" s="40"/>
      <c r="V294" s="40"/>
      <c r="W294" s="10"/>
      <c r="X294" s="6"/>
    </row>
    <row r="295" spans="1:24">
      <c r="A295" s="45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6">
        <v>53</v>
      </c>
      <c r="N295" s="41">
        <f t="shared" si="26"/>
        <v>2</v>
      </c>
      <c r="O295" s="42" t="str">
        <f t="shared" si="27"/>
        <v>53</v>
      </c>
      <c r="P295" s="42">
        <f t="shared" si="28"/>
        <v>0</v>
      </c>
      <c r="Q295" s="43">
        <f t="shared" si="29"/>
        <v>3180</v>
      </c>
      <c r="R295" s="43">
        <f t="shared" si="30"/>
        <v>53</v>
      </c>
      <c r="U295" s="40"/>
      <c r="V295" s="40"/>
      <c r="W295" s="10"/>
      <c r="X295" s="6"/>
    </row>
    <row r="296" spans="1:24">
      <c r="A296" s="45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472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6">
        <v>219</v>
      </c>
      <c r="N296" s="41">
        <f t="shared" si="26"/>
        <v>3</v>
      </c>
      <c r="O296" s="42" t="str">
        <f t="shared" si="27"/>
        <v>21</v>
      </c>
      <c r="P296" s="42" t="str">
        <f t="shared" si="28"/>
        <v>9</v>
      </c>
      <c r="Q296" s="43">
        <f t="shared" si="29"/>
        <v>1269</v>
      </c>
      <c r="R296" s="43">
        <f t="shared" si="30"/>
        <v>21.15</v>
      </c>
      <c r="U296" s="40"/>
      <c r="V296" s="40"/>
      <c r="W296" s="10"/>
      <c r="X296" s="6"/>
    </row>
    <row r="297" spans="1:24">
      <c r="A297" s="45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472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6">
        <v>335</v>
      </c>
      <c r="N297" s="41">
        <f t="shared" si="26"/>
        <v>3</v>
      </c>
      <c r="O297" s="42" t="str">
        <f t="shared" si="27"/>
        <v>33</v>
      </c>
      <c r="P297" s="42" t="str">
        <f t="shared" si="28"/>
        <v>5</v>
      </c>
      <c r="Q297" s="43">
        <f t="shared" si="29"/>
        <v>1985</v>
      </c>
      <c r="R297" s="43">
        <f t="shared" si="30"/>
        <v>33.083333333333336</v>
      </c>
      <c r="U297" s="40"/>
      <c r="V297" s="40"/>
      <c r="W297" s="10"/>
      <c r="X297" s="6"/>
    </row>
    <row r="298" spans="1:24">
      <c r="A298" s="45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6">
        <v>202</v>
      </c>
      <c r="N298" s="41">
        <f t="shared" si="26"/>
        <v>3</v>
      </c>
      <c r="O298" s="42" t="str">
        <f t="shared" si="27"/>
        <v>20</v>
      </c>
      <c r="P298" s="42" t="str">
        <f t="shared" si="28"/>
        <v>2</v>
      </c>
      <c r="Q298" s="43">
        <f t="shared" si="29"/>
        <v>1202</v>
      </c>
      <c r="R298" s="43">
        <f t="shared" si="30"/>
        <v>20.033333333333335</v>
      </c>
      <c r="U298" s="40"/>
      <c r="V298" s="40"/>
      <c r="W298" s="10"/>
      <c r="X298" s="6"/>
    </row>
    <row r="299" spans="1:24">
      <c r="A299" s="45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6">
        <v>228</v>
      </c>
      <c r="N299" s="41">
        <f t="shared" si="26"/>
        <v>3</v>
      </c>
      <c r="O299" s="42" t="str">
        <f t="shared" si="27"/>
        <v>22</v>
      </c>
      <c r="P299" s="42" t="str">
        <f t="shared" si="28"/>
        <v>8</v>
      </c>
      <c r="Q299" s="43">
        <f t="shared" si="29"/>
        <v>1328</v>
      </c>
      <c r="R299" s="43">
        <f t="shared" si="30"/>
        <v>22.133333333333333</v>
      </c>
      <c r="U299" s="40"/>
      <c r="V299" s="40"/>
      <c r="W299" s="10"/>
      <c r="X299" s="6"/>
    </row>
    <row r="300" spans="1:24">
      <c r="A300" s="45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6">
        <v>3</v>
      </c>
      <c r="N300" s="41">
        <f t="shared" si="26"/>
        <v>1</v>
      </c>
      <c r="O300" s="42" t="str">
        <f t="shared" si="27"/>
        <v>3</v>
      </c>
      <c r="P300" s="42">
        <f t="shared" si="28"/>
        <v>0</v>
      </c>
      <c r="Q300" s="43">
        <f t="shared" si="29"/>
        <v>180</v>
      </c>
      <c r="R300" s="43">
        <f t="shared" si="30"/>
        <v>3</v>
      </c>
      <c r="U300" s="40"/>
      <c r="V300" s="40"/>
      <c r="W300" s="10"/>
      <c r="X300" s="6"/>
    </row>
    <row r="301" spans="1:24">
      <c r="A301" s="45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6">
        <v>155</v>
      </c>
      <c r="N301" s="41">
        <f t="shared" si="26"/>
        <v>3</v>
      </c>
      <c r="O301" s="42" t="str">
        <f t="shared" si="27"/>
        <v>15</v>
      </c>
      <c r="P301" s="42" t="str">
        <f t="shared" si="28"/>
        <v>5</v>
      </c>
      <c r="Q301" s="43">
        <f t="shared" si="29"/>
        <v>905</v>
      </c>
      <c r="R301" s="43">
        <f t="shared" si="30"/>
        <v>15.083333333333334</v>
      </c>
      <c r="U301" s="40"/>
      <c r="V301" s="40"/>
      <c r="W301" s="10"/>
      <c r="X301" s="6"/>
    </row>
    <row r="302" spans="1:24">
      <c r="A302" s="45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6">
        <v>45</v>
      </c>
      <c r="N302" s="41">
        <f t="shared" si="26"/>
        <v>2</v>
      </c>
      <c r="O302" s="42" t="str">
        <f t="shared" si="27"/>
        <v>45</v>
      </c>
      <c r="P302" s="42">
        <f t="shared" si="28"/>
        <v>0</v>
      </c>
      <c r="Q302" s="43">
        <f t="shared" si="29"/>
        <v>2700</v>
      </c>
      <c r="R302" s="43">
        <f t="shared" si="30"/>
        <v>45</v>
      </c>
      <c r="U302" s="40"/>
      <c r="V302" s="40"/>
      <c r="W302" s="10"/>
      <c r="X302" s="6"/>
    </row>
    <row r="303" spans="1:24">
      <c r="A303" s="45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6">
        <v>282</v>
      </c>
      <c r="N303" s="41">
        <f t="shared" si="26"/>
        <v>3</v>
      </c>
      <c r="O303" s="42" t="str">
        <f t="shared" si="27"/>
        <v>28</v>
      </c>
      <c r="P303" s="42" t="str">
        <f t="shared" si="28"/>
        <v>2</v>
      </c>
      <c r="Q303" s="43">
        <f t="shared" si="29"/>
        <v>1682</v>
      </c>
      <c r="R303" s="43">
        <f t="shared" si="30"/>
        <v>28.033333333333335</v>
      </c>
      <c r="U303" s="40"/>
      <c r="V303" s="40"/>
      <c r="W303" s="10"/>
      <c r="X303" s="6"/>
    </row>
    <row r="304" spans="1:24">
      <c r="A304" s="45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6">
        <v>404</v>
      </c>
      <c r="N304" s="41">
        <f t="shared" si="26"/>
        <v>3</v>
      </c>
      <c r="O304" s="42" t="str">
        <f t="shared" si="27"/>
        <v>40</v>
      </c>
      <c r="P304" s="42" t="str">
        <f t="shared" si="28"/>
        <v>4</v>
      </c>
      <c r="Q304" s="43">
        <f t="shared" si="29"/>
        <v>2404</v>
      </c>
      <c r="R304" s="43">
        <f t="shared" si="30"/>
        <v>40.06666666666667</v>
      </c>
      <c r="U304" s="40"/>
      <c r="V304" s="40"/>
      <c r="W304" s="10"/>
      <c r="X304" s="6"/>
    </row>
    <row r="305" spans="1:24">
      <c r="A305" s="45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6">
        <v>649</v>
      </c>
      <c r="N305" s="41">
        <f t="shared" si="26"/>
        <v>3</v>
      </c>
      <c r="O305" s="42" t="str">
        <f t="shared" si="27"/>
        <v>64</v>
      </c>
      <c r="P305" s="42" t="str">
        <f t="shared" si="28"/>
        <v>9</v>
      </c>
      <c r="Q305" s="43">
        <f t="shared" si="29"/>
        <v>3849</v>
      </c>
      <c r="R305" s="43">
        <f t="shared" si="30"/>
        <v>64.150000000000006</v>
      </c>
      <c r="U305" s="40"/>
      <c r="V305" s="40"/>
      <c r="W305" s="10"/>
      <c r="X305" s="6"/>
    </row>
    <row r="306" spans="1:24">
      <c r="A306" s="45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6">
        <v>2406</v>
      </c>
      <c r="N306" s="41">
        <f t="shared" si="26"/>
        <v>4</v>
      </c>
      <c r="O306" s="42" t="str">
        <f t="shared" si="27"/>
        <v>24</v>
      </c>
      <c r="P306" s="42" t="str">
        <f t="shared" si="28"/>
        <v>06</v>
      </c>
      <c r="Q306" s="43">
        <f t="shared" si="29"/>
        <v>1446</v>
      </c>
      <c r="R306" s="43">
        <f t="shared" si="30"/>
        <v>24.1</v>
      </c>
      <c r="U306" s="40"/>
      <c r="V306" s="40"/>
      <c r="W306" s="10"/>
      <c r="X306" s="6"/>
    </row>
    <row r="307" spans="1:24">
      <c r="A307" s="45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6">
        <v>4436</v>
      </c>
      <c r="N307" s="41">
        <f t="shared" si="26"/>
        <v>4</v>
      </c>
      <c r="O307" s="42" t="str">
        <f t="shared" si="27"/>
        <v>44</v>
      </c>
      <c r="P307" s="42" t="str">
        <f t="shared" si="28"/>
        <v>36</v>
      </c>
      <c r="Q307" s="43">
        <f t="shared" si="29"/>
        <v>2676</v>
      </c>
      <c r="R307" s="43">
        <f t="shared" si="30"/>
        <v>44.6</v>
      </c>
      <c r="U307" s="40"/>
      <c r="V307" s="40"/>
      <c r="W307" s="10"/>
      <c r="X307" s="6"/>
    </row>
    <row r="308" spans="1:24">
      <c r="A308" s="45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6">
        <v>218</v>
      </c>
      <c r="N308" s="41">
        <f t="shared" si="26"/>
        <v>3</v>
      </c>
      <c r="O308" s="42" t="str">
        <f t="shared" si="27"/>
        <v>21</v>
      </c>
      <c r="P308" s="42" t="str">
        <f t="shared" si="28"/>
        <v>8</v>
      </c>
      <c r="Q308" s="43">
        <f t="shared" si="29"/>
        <v>1268</v>
      </c>
      <c r="R308" s="43">
        <f t="shared" si="30"/>
        <v>21.133333333333333</v>
      </c>
      <c r="U308" s="40"/>
      <c r="V308" s="40"/>
      <c r="W308" s="10"/>
      <c r="X308" s="6"/>
    </row>
    <row r="309" spans="1:24">
      <c r="A309" s="45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6">
        <v>4</v>
      </c>
      <c r="N309" s="41">
        <f t="shared" si="26"/>
        <v>1</v>
      </c>
      <c r="O309" s="42" t="str">
        <f t="shared" si="27"/>
        <v>4</v>
      </c>
      <c r="P309" s="42">
        <f t="shared" si="28"/>
        <v>0</v>
      </c>
      <c r="Q309" s="43">
        <f t="shared" si="29"/>
        <v>240</v>
      </c>
      <c r="R309" s="43">
        <f t="shared" si="30"/>
        <v>4</v>
      </c>
      <c r="U309" s="40"/>
      <c r="V309" s="40"/>
      <c r="W309" s="10"/>
      <c r="X309" s="6"/>
    </row>
    <row r="310" spans="1:24">
      <c r="A310" s="45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6">
        <v>1330</v>
      </c>
      <c r="N310" s="41">
        <f t="shared" si="26"/>
        <v>4</v>
      </c>
      <c r="O310" s="42" t="str">
        <f t="shared" si="27"/>
        <v>13</v>
      </c>
      <c r="P310" s="42" t="str">
        <f t="shared" si="28"/>
        <v>30</v>
      </c>
      <c r="Q310" s="43">
        <f t="shared" si="29"/>
        <v>810</v>
      </c>
      <c r="R310" s="43">
        <f t="shared" si="30"/>
        <v>13.5</v>
      </c>
      <c r="U310" s="40"/>
      <c r="V310" s="40"/>
      <c r="W310" s="10"/>
      <c r="X310" s="6"/>
    </row>
    <row r="311" spans="1:24">
      <c r="A311" s="45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6">
        <v>430</v>
      </c>
      <c r="N311" s="41">
        <f t="shared" si="26"/>
        <v>3</v>
      </c>
      <c r="O311" s="42" t="str">
        <f t="shared" si="27"/>
        <v>43</v>
      </c>
      <c r="P311" s="42" t="str">
        <f t="shared" si="28"/>
        <v>0</v>
      </c>
      <c r="Q311" s="43">
        <f t="shared" si="29"/>
        <v>2580</v>
      </c>
      <c r="R311" s="43">
        <f t="shared" si="30"/>
        <v>43</v>
      </c>
      <c r="U311" s="40"/>
      <c r="V311" s="40"/>
      <c r="W311" s="10"/>
      <c r="X311" s="6"/>
    </row>
    <row r="312" spans="1:24">
      <c r="A312" s="45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466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6">
        <v>41</v>
      </c>
      <c r="N312" s="41">
        <f t="shared" si="26"/>
        <v>2</v>
      </c>
      <c r="O312" s="42" t="str">
        <f t="shared" si="27"/>
        <v>41</v>
      </c>
      <c r="P312" s="42">
        <f t="shared" si="28"/>
        <v>0</v>
      </c>
      <c r="Q312" s="43">
        <f t="shared" si="29"/>
        <v>2460</v>
      </c>
      <c r="R312" s="43">
        <f t="shared" si="30"/>
        <v>41</v>
      </c>
      <c r="U312" s="40"/>
      <c r="V312" s="40"/>
      <c r="W312" s="10"/>
      <c r="X312" s="6"/>
    </row>
    <row r="313" spans="1:24">
      <c r="A313" s="45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6">
        <v>24</v>
      </c>
      <c r="N313" s="41">
        <f t="shared" si="26"/>
        <v>2</v>
      </c>
      <c r="O313" s="42" t="str">
        <f t="shared" si="27"/>
        <v>24</v>
      </c>
      <c r="P313" s="42">
        <f t="shared" si="28"/>
        <v>0</v>
      </c>
      <c r="Q313" s="43">
        <f t="shared" si="29"/>
        <v>1440</v>
      </c>
      <c r="R313" s="43">
        <f t="shared" si="30"/>
        <v>24</v>
      </c>
      <c r="U313" s="40"/>
      <c r="V313" s="40"/>
      <c r="W313" s="10"/>
      <c r="X313" s="6"/>
    </row>
    <row r="314" spans="1:24">
      <c r="A314" s="45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6">
        <v>62</v>
      </c>
      <c r="N314" s="41">
        <f t="shared" si="26"/>
        <v>2</v>
      </c>
      <c r="O314" s="42" t="str">
        <f t="shared" si="27"/>
        <v>62</v>
      </c>
      <c r="P314" s="42">
        <f t="shared" si="28"/>
        <v>0</v>
      </c>
      <c r="Q314" s="43">
        <f t="shared" si="29"/>
        <v>3720</v>
      </c>
      <c r="R314" s="43">
        <f t="shared" si="30"/>
        <v>62</v>
      </c>
      <c r="U314" s="40"/>
      <c r="V314" s="40"/>
      <c r="W314" s="10"/>
      <c r="X314" s="6"/>
    </row>
    <row r="315" spans="1:24">
      <c r="A315" s="45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26">
        <v>721</v>
      </c>
      <c r="N315" s="41">
        <f t="shared" si="26"/>
        <v>3</v>
      </c>
      <c r="O315" s="42" t="str">
        <f t="shared" si="27"/>
        <v>72</v>
      </c>
      <c r="P315" s="42" t="str">
        <f t="shared" si="28"/>
        <v>1</v>
      </c>
      <c r="Q315" s="43">
        <f t="shared" si="29"/>
        <v>4321</v>
      </c>
      <c r="R315" s="43">
        <f t="shared" si="30"/>
        <v>72.016666666666666</v>
      </c>
      <c r="U315" s="40"/>
      <c r="V315" s="40"/>
      <c r="W315" s="10"/>
      <c r="X315" s="6"/>
    </row>
    <row r="316" spans="1:24">
      <c r="A316" s="45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26">
        <v>873</v>
      </c>
      <c r="N316" s="41">
        <f t="shared" si="26"/>
        <v>3</v>
      </c>
      <c r="O316" s="42" t="str">
        <f t="shared" si="27"/>
        <v>87</v>
      </c>
      <c r="P316" s="42" t="str">
        <f t="shared" si="28"/>
        <v>3</v>
      </c>
      <c r="Q316" s="43">
        <f t="shared" si="29"/>
        <v>5223</v>
      </c>
      <c r="R316" s="43">
        <f t="shared" si="30"/>
        <v>87.05</v>
      </c>
      <c r="U316" s="40"/>
      <c r="V316" s="40"/>
      <c r="W316" s="10"/>
      <c r="X316" s="6"/>
    </row>
    <row r="317" spans="1:24">
      <c r="A317" s="45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26">
        <v>185</v>
      </c>
      <c r="N317" s="41">
        <f t="shared" si="26"/>
        <v>3</v>
      </c>
      <c r="O317" s="42" t="str">
        <f t="shared" si="27"/>
        <v>18</v>
      </c>
      <c r="P317" s="42" t="str">
        <f t="shared" si="28"/>
        <v>5</v>
      </c>
      <c r="Q317" s="43">
        <f t="shared" si="29"/>
        <v>1085</v>
      </c>
      <c r="R317" s="43">
        <f t="shared" si="30"/>
        <v>18.083333333333332</v>
      </c>
      <c r="U317" s="40"/>
      <c r="V317" s="40"/>
      <c r="W317" s="10"/>
      <c r="X317" s="6"/>
    </row>
    <row r="318" spans="1:24">
      <c r="A318" s="45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6">
        <v>2</v>
      </c>
      <c r="N318" s="41">
        <f t="shared" si="26"/>
        <v>1</v>
      </c>
      <c r="O318" s="42" t="str">
        <f t="shared" si="27"/>
        <v>2</v>
      </c>
      <c r="P318" s="42">
        <f t="shared" si="28"/>
        <v>0</v>
      </c>
      <c r="Q318" s="43">
        <f t="shared" si="29"/>
        <v>120</v>
      </c>
      <c r="R318" s="43">
        <f t="shared" si="30"/>
        <v>2</v>
      </c>
      <c r="U318" s="40"/>
      <c r="V318" s="40"/>
      <c r="W318" s="10"/>
      <c r="X318" s="6"/>
    </row>
    <row r="319" spans="1:24">
      <c r="A319" s="45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6">
        <v>7</v>
      </c>
      <c r="N319" s="41">
        <f t="shared" si="26"/>
        <v>1</v>
      </c>
      <c r="O319" s="42" t="str">
        <f t="shared" si="27"/>
        <v>7</v>
      </c>
      <c r="P319" s="42">
        <f t="shared" si="28"/>
        <v>0</v>
      </c>
      <c r="Q319" s="43">
        <f t="shared" si="29"/>
        <v>420</v>
      </c>
      <c r="R319" s="43">
        <f t="shared" si="30"/>
        <v>7</v>
      </c>
      <c r="U319" s="40"/>
      <c r="V319" s="40"/>
      <c r="W319" s="10"/>
      <c r="X319" s="6"/>
    </row>
    <row r="320" spans="1:24">
      <c r="A320" s="45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462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6">
        <v>4</v>
      </c>
      <c r="N320" s="41">
        <f t="shared" si="26"/>
        <v>1</v>
      </c>
      <c r="O320" s="42" t="str">
        <f t="shared" si="27"/>
        <v>4</v>
      </c>
      <c r="P320" s="42">
        <f t="shared" si="28"/>
        <v>0</v>
      </c>
      <c r="Q320" s="43">
        <f t="shared" si="29"/>
        <v>240</v>
      </c>
      <c r="R320" s="43">
        <f t="shared" si="30"/>
        <v>4</v>
      </c>
      <c r="U320" s="40"/>
      <c r="V320" s="40"/>
      <c r="W320" s="10"/>
      <c r="X320" s="6"/>
    </row>
    <row r="321" spans="1:24">
      <c r="A321" s="45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6">
        <v>8</v>
      </c>
      <c r="N321" s="41">
        <f t="shared" si="26"/>
        <v>1</v>
      </c>
      <c r="O321" s="42" t="str">
        <f t="shared" si="27"/>
        <v>8</v>
      </c>
      <c r="P321" s="42">
        <f t="shared" si="28"/>
        <v>0</v>
      </c>
      <c r="Q321" s="43">
        <f t="shared" si="29"/>
        <v>480</v>
      </c>
      <c r="R321" s="43">
        <f t="shared" si="30"/>
        <v>8</v>
      </c>
      <c r="U321" s="40"/>
      <c r="V321" s="40"/>
      <c r="W321" s="10"/>
      <c r="X321" s="6"/>
    </row>
    <row r="322" spans="1:24">
      <c r="A322" s="45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467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6">
        <v>6</v>
      </c>
      <c r="N322" s="41">
        <f t="shared" si="26"/>
        <v>1</v>
      </c>
      <c r="O322" s="42" t="str">
        <f t="shared" si="27"/>
        <v>6</v>
      </c>
      <c r="P322" s="42">
        <f t="shared" si="28"/>
        <v>0</v>
      </c>
      <c r="Q322" s="43">
        <f t="shared" si="29"/>
        <v>360</v>
      </c>
      <c r="R322" s="43">
        <f t="shared" si="30"/>
        <v>6</v>
      </c>
      <c r="U322" s="40"/>
      <c r="V322" s="40"/>
      <c r="W322" s="10"/>
      <c r="X322" s="6"/>
    </row>
    <row r="323" spans="1:24">
      <c r="A323" s="45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467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6">
        <v>5</v>
      </c>
      <c r="N323" s="41">
        <f t="shared" ref="N323:N386" si="32">LEN($M323)</f>
        <v>1</v>
      </c>
      <c r="O323" s="42" t="str">
        <f t="shared" ref="O323:O386" si="33">IF(N323="1",$M323,IF(N323=2,LEFT($M323,2),LEFT($M323,2)))</f>
        <v>5</v>
      </c>
      <c r="P323" s="42">
        <f t="shared" ref="P323:P386" si="34">IF(N323&lt;=2,0,MID($M323,3,3))</f>
        <v>0</v>
      </c>
      <c r="Q323" s="43">
        <f t="shared" ref="Q323:Q386" si="35">(O323*60)+P323</f>
        <v>300</v>
      </c>
      <c r="R323" s="43">
        <f t="shared" ref="R323:R386" si="36">+Q323/60</f>
        <v>5</v>
      </c>
      <c r="U323" s="40"/>
      <c r="V323" s="40"/>
      <c r="W323" s="10"/>
      <c r="X323" s="6"/>
    </row>
    <row r="324" spans="1:24">
      <c r="A324" s="45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6">
        <v>448</v>
      </c>
      <c r="N324" s="41">
        <f t="shared" si="32"/>
        <v>3</v>
      </c>
      <c r="O324" s="42" t="str">
        <f t="shared" si="33"/>
        <v>44</v>
      </c>
      <c r="P324" s="42" t="str">
        <f t="shared" si="34"/>
        <v>8</v>
      </c>
      <c r="Q324" s="43">
        <f t="shared" si="35"/>
        <v>2648</v>
      </c>
      <c r="R324" s="43">
        <f t="shared" si="36"/>
        <v>44.133333333333333</v>
      </c>
      <c r="U324" s="40"/>
      <c r="V324" s="40"/>
      <c r="W324" s="10"/>
      <c r="X324" s="6"/>
    </row>
    <row r="325" spans="1:24">
      <c r="A325" s="45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6">
        <v>542</v>
      </c>
      <c r="N325" s="41">
        <f t="shared" si="32"/>
        <v>3</v>
      </c>
      <c r="O325" s="42" t="str">
        <f t="shared" si="33"/>
        <v>54</v>
      </c>
      <c r="P325" s="42" t="str">
        <f t="shared" si="34"/>
        <v>2</v>
      </c>
      <c r="Q325" s="43">
        <f t="shared" si="35"/>
        <v>3242</v>
      </c>
      <c r="R325" s="43">
        <f t="shared" si="36"/>
        <v>54.033333333333331</v>
      </c>
      <c r="U325" s="40"/>
      <c r="V325" s="40"/>
      <c r="W325" s="10"/>
      <c r="X325" s="6"/>
    </row>
    <row r="326" spans="1:24">
      <c r="A326" s="45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6">
        <v>3330</v>
      </c>
      <c r="N326" s="41">
        <f t="shared" si="32"/>
        <v>4</v>
      </c>
      <c r="O326" s="42" t="str">
        <f t="shared" si="33"/>
        <v>33</v>
      </c>
      <c r="P326" s="42" t="str">
        <f t="shared" si="34"/>
        <v>30</v>
      </c>
      <c r="Q326" s="43">
        <f t="shared" si="35"/>
        <v>2010</v>
      </c>
      <c r="R326" s="43">
        <f t="shared" si="36"/>
        <v>33.5</v>
      </c>
      <c r="U326" s="40"/>
      <c r="V326" s="40"/>
      <c r="W326" s="10"/>
      <c r="X326" s="6"/>
    </row>
    <row r="327" spans="1:24">
      <c r="A327" s="45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6">
        <v>348</v>
      </c>
      <c r="N327" s="41">
        <f t="shared" si="32"/>
        <v>3</v>
      </c>
      <c r="O327" s="42" t="str">
        <f t="shared" si="33"/>
        <v>34</v>
      </c>
      <c r="P327" s="42" t="str">
        <f t="shared" si="34"/>
        <v>8</v>
      </c>
      <c r="Q327" s="43">
        <f t="shared" si="35"/>
        <v>2048</v>
      </c>
      <c r="R327" s="43">
        <f t="shared" si="36"/>
        <v>34.133333333333333</v>
      </c>
      <c r="U327" s="40"/>
      <c r="V327" s="40"/>
      <c r="W327" s="10"/>
      <c r="X327" s="6"/>
    </row>
    <row r="328" spans="1:24">
      <c r="A328" s="45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6">
        <v>136</v>
      </c>
      <c r="N328" s="41">
        <f t="shared" si="32"/>
        <v>3</v>
      </c>
      <c r="O328" s="42" t="str">
        <f t="shared" si="33"/>
        <v>13</v>
      </c>
      <c r="P328" s="42" t="str">
        <f t="shared" si="34"/>
        <v>6</v>
      </c>
      <c r="Q328" s="43">
        <f t="shared" si="35"/>
        <v>786</v>
      </c>
      <c r="R328" s="43">
        <f t="shared" si="36"/>
        <v>13.1</v>
      </c>
      <c r="U328" s="40"/>
      <c r="V328" s="40"/>
      <c r="W328" s="10"/>
      <c r="X328" s="6"/>
    </row>
    <row r="329" spans="1:24">
      <c r="A329" s="45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6">
        <v>1936</v>
      </c>
      <c r="N329" s="41">
        <f t="shared" si="32"/>
        <v>4</v>
      </c>
      <c r="O329" s="42" t="str">
        <f t="shared" si="33"/>
        <v>19</v>
      </c>
      <c r="P329" s="42" t="str">
        <f t="shared" si="34"/>
        <v>36</v>
      </c>
      <c r="Q329" s="43">
        <f t="shared" si="35"/>
        <v>1176</v>
      </c>
      <c r="R329" s="43">
        <f t="shared" si="36"/>
        <v>19.600000000000001</v>
      </c>
      <c r="U329" s="40"/>
      <c r="V329" s="40"/>
      <c r="W329" s="10"/>
      <c r="X329" s="6"/>
    </row>
    <row r="330" spans="1:24">
      <c r="A330" s="45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6">
        <v>4148</v>
      </c>
      <c r="N330" s="41">
        <f t="shared" si="32"/>
        <v>4</v>
      </c>
      <c r="O330" s="42" t="str">
        <f t="shared" si="33"/>
        <v>41</v>
      </c>
      <c r="P330" s="42" t="str">
        <f t="shared" si="34"/>
        <v>48</v>
      </c>
      <c r="Q330" s="43">
        <f t="shared" si="35"/>
        <v>2508</v>
      </c>
      <c r="R330" s="43">
        <f t="shared" si="36"/>
        <v>41.8</v>
      </c>
      <c r="U330" s="40"/>
      <c r="V330" s="40"/>
      <c r="W330" s="10"/>
      <c r="X330" s="6"/>
    </row>
    <row r="331" spans="1:24">
      <c r="A331" s="45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6">
        <v>1612</v>
      </c>
      <c r="N331" s="41">
        <f t="shared" si="32"/>
        <v>4</v>
      </c>
      <c r="O331" s="42" t="str">
        <f t="shared" si="33"/>
        <v>16</v>
      </c>
      <c r="P331" s="42" t="str">
        <f t="shared" si="34"/>
        <v>12</v>
      </c>
      <c r="Q331" s="43">
        <f t="shared" si="35"/>
        <v>972</v>
      </c>
      <c r="R331" s="43">
        <f t="shared" si="36"/>
        <v>16.2</v>
      </c>
      <c r="U331" s="40"/>
      <c r="V331" s="40"/>
      <c r="W331" s="10"/>
      <c r="X331" s="6"/>
    </row>
    <row r="332" spans="1:24">
      <c r="A332" s="45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6">
        <v>4348</v>
      </c>
      <c r="N332" s="41">
        <f t="shared" si="32"/>
        <v>4</v>
      </c>
      <c r="O332" s="42" t="str">
        <f t="shared" si="33"/>
        <v>43</v>
      </c>
      <c r="P332" s="42" t="str">
        <f t="shared" si="34"/>
        <v>48</v>
      </c>
      <c r="Q332" s="43">
        <f t="shared" si="35"/>
        <v>2628</v>
      </c>
      <c r="R332" s="43">
        <f t="shared" si="36"/>
        <v>43.8</v>
      </c>
      <c r="U332" s="40"/>
      <c r="V332" s="40"/>
      <c r="W332" s="10"/>
      <c r="X332" s="6"/>
    </row>
    <row r="333" spans="1:24">
      <c r="A333" s="45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6">
        <v>4724</v>
      </c>
      <c r="N333" s="41">
        <f t="shared" si="32"/>
        <v>4</v>
      </c>
      <c r="O333" s="42" t="str">
        <f t="shared" si="33"/>
        <v>47</v>
      </c>
      <c r="P333" s="42" t="str">
        <f t="shared" si="34"/>
        <v>24</v>
      </c>
      <c r="Q333" s="43">
        <f t="shared" si="35"/>
        <v>2844</v>
      </c>
      <c r="R333" s="43">
        <f t="shared" si="36"/>
        <v>47.4</v>
      </c>
      <c r="U333" s="40"/>
      <c r="V333" s="40"/>
      <c r="W333" s="10"/>
      <c r="X333" s="6"/>
    </row>
    <row r="334" spans="1:24">
      <c r="A334" s="45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456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6">
        <v>452</v>
      </c>
      <c r="N334" s="41">
        <f t="shared" si="32"/>
        <v>3</v>
      </c>
      <c r="O334" s="42" t="str">
        <f t="shared" si="33"/>
        <v>45</v>
      </c>
      <c r="P334" s="42" t="str">
        <f t="shared" si="34"/>
        <v>2</v>
      </c>
      <c r="Q334" s="43">
        <f t="shared" si="35"/>
        <v>2702</v>
      </c>
      <c r="R334" s="43">
        <f t="shared" si="36"/>
        <v>45.033333333333331</v>
      </c>
      <c r="U334" s="40"/>
      <c r="V334" s="40"/>
      <c r="W334" s="10"/>
      <c r="X334" s="6"/>
    </row>
    <row r="335" spans="1:24">
      <c r="A335" s="45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456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6">
        <v>252</v>
      </c>
      <c r="N335" s="41">
        <f t="shared" si="32"/>
        <v>3</v>
      </c>
      <c r="O335" s="42" t="str">
        <f t="shared" si="33"/>
        <v>25</v>
      </c>
      <c r="P335" s="42" t="str">
        <f t="shared" si="34"/>
        <v>2</v>
      </c>
      <c r="Q335" s="43">
        <f t="shared" si="35"/>
        <v>1502</v>
      </c>
      <c r="R335" s="43">
        <f t="shared" si="36"/>
        <v>25.033333333333335</v>
      </c>
      <c r="U335" s="40"/>
      <c r="V335" s="40"/>
      <c r="W335" s="10"/>
      <c r="X335" s="6"/>
    </row>
    <row r="336" spans="1:24">
      <c r="A336" s="45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456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26">
        <v>22</v>
      </c>
      <c r="N336" s="41">
        <f t="shared" si="32"/>
        <v>2</v>
      </c>
      <c r="O336" s="42" t="str">
        <f t="shared" si="33"/>
        <v>22</v>
      </c>
      <c r="P336" s="42">
        <f t="shared" si="34"/>
        <v>0</v>
      </c>
      <c r="Q336" s="43">
        <f t="shared" si="35"/>
        <v>1320</v>
      </c>
      <c r="R336" s="43">
        <f t="shared" si="36"/>
        <v>22</v>
      </c>
      <c r="U336" s="40"/>
      <c r="V336" s="40"/>
      <c r="W336" s="10"/>
      <c r="X336" s="6"/>
    </row>
    <row r="337" spans="1:24">
      <c r="A337" s="45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456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26">
        <v>333</v>
      </c>
      <c r="N337" s="41">
        <f t="shared" si="32"/>
        <v>3</v>
      </c>
      <c r="O337" s="42" t="str">
        <f t="shared" si="33"/>
        <v>33</v>
      </c>
      <c r="P337" s="42" t="str">
        <f t="shared" si="34"/>
        <v>3</v>
      </c>
      <c r="Q337" s="43">
        <f t="shared" si="35"/>
        <v>1983</v>
      </c>
      <c r="R337" s="43">
        <f t="shared" si="36"/>
        <v>33.049999999999997</v>
      </c>
      <c r="U337" s="40"/>
      <c r="V337" s="40"/>
      <c r="W337" s="10"/>
      <c r="X337" s="6"/>
    </row>
    <row r="338" spans="1:24">
      <c r="A338" s="45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456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26">
        <v>409</v>
      </c>
      <c r="N338" s="41">
        <f t="shared" si="32"/>
        <v>3</v>
      </c>
      <c r="O338" s="42" t="str">
        <f t="shared" si="33"/>
        <v>40</v>
      </c>
      <c r="P338" s="42" t="str">
        <f t="shared" si="34"/>
        <v>9</v>
      </c>
      <c r="Q338" s="43">
        <f t="shared" si="35"/>
        <v>2409</v>
      </c>
      <c r="R338" s="43">
        <f t="shared" si="36"/>
        <v>40.15</v>
      </c>
      <c r="U338" s="40"/>
      <c r="V338" s="40"/>
      <c r="W338" s="10"/>
      <c r="X338" s="6"/>
    </row>
    <row r="339" spans="1:24">
      <c r="A339" s="45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456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26">
        <v>87</v>
      </c>
      <c r="N339" s="41">
        <f t="shared" si="32"/>
        <v>2</v>
      </c>
      <c r="O339" s="42" t="str">
        <f t="shared" si="33"/>
        <v>87</v>
      </c>
      <c r="P339" s="42">
        <f t="shared" si="34"/>
        <v>0</v>
      </c>
      <c r="Q339" s="43">
        <f t="shared" si="35"/>
        <v>5220</v>
      </c>
      <c r="R339" s="43">
        <f t="shared" si="36"/>
        <v>87</v>
      </c>
      <c r="U339" s="40"/>
      <c r="V339" s="40"/>
      <c r="W339" s="10"/>
      <c r="X339" s="6"/>
    </row>
    <row r="340" spans="1:24">
      <c r="A340" s="45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456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26">
        <v>38</v>
      </c>
      <c r="N340" s="41">
        <f t="shared" si="32"/>
        <v>2</v>
      </c>
      <c r="O340" s="42" t="str">
        <f t="shared" si="33"/>
        <v>38</v>
      </c>
      <c r="P340" s="42">
        <f t="shared" si="34"/>
        <v>0</v>
      </c>
      <c r="Q340" s="43">
        <f t="shared" si="35"/>
        <v>2280</v>
      </c>
      <c r="R340" s="43">
        <f t="shared" si="36"/>
        <v>38</v>
      </c>
      <c r="U340" s="40"/>
      <c r="V340" s="40"/>
      <c r="W340" s="10"/>
      <c r="X340" s="6"/>
    </row>
    <row r="341" spans="1:24">
      <c r="A341" s="45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456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26">
        <v>413</v>
      </c>
      <c r="N341" s="41">
        <f t="shared" si="32"/>
        <v>3</v>
      </c>
      <c r="O341" s="42" t="str">
        <f t="shared" si="33"/>
        <v>41</v>
      </c>
      <c r="P341" s="42" t="str">
        <f t="shared" si="34"/>
        <v>3</v>
      </c>
      <c r="Q341" s="43">
        <f t="shared" si="35"/>
        <v>2463</v>
      </c>
      <c r="R341" s="43">
        <f t="shared" si="36"/>
        <v>41.05</v>
      </c>
      <c r="U341" s="40"/>
      <c r="V341" s="40"/>
      <c r="W341" s="10"/>
      <c r="X341" s="6"/>
    </row>
    <row r="342" spans="1:24">
      <c r="A342" s="45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456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26">
        <v>401</v>
      </c>
      <c r="N342" s="41">
        <f t="shared" si="32"/>
        <v>3</v>
      </c>
      <c r="O342" s="42" t="str">
        <f t="shared" si="33"/>
        <v>40</v>
      </c>
      <c r="P342" s="42" t="str">
        <f t="shared" si="34"/>
        <v>1</v>
      </c>
      <c r="Q342" s="43">
        <f t="shared" si="35"/>
        <v>2401</v>
      </c>
      <c r="R342" s="43">
        <f t="shared" si="36"/>
        <v>40.016666666666666</v>
      </c>
      <c r="U342" s="40"/>
      <c r="V342" s="40"/>
      <c r="W342" s="10"/>
      <c r="X342" s="6"/>
    </row>
    <row r="343" spans="1:24">
      <c r="A343" s="45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456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26">
        <v>464</v>
      </c>
      <c r="N343" s="41">
        <f t="shared" si="32"/>
        <v>3</v>
      </c>
      <c r="O343" s="42" t="str">
        <f t="shared" si="33"/>
        <v>46</v>
      </c>
      <c r="P343" s="42" t="str">
        <f t="shared" si="34"/>
        <v>4</v>
      </c>
      <c r="Q343" s="43">
        <f t="shared" si="35"/>
        <v>2764</v>
      </c>
      <c r="R343" s="43">
        <f t="shared" si="36"/>
        <v>46.06666666666667</v>
      </c>
      <c r="U343" s="40"/>
      <c r="V343" s="40"/>
      <c r="W343" s="10"/>
      <c r="X343" s="6"/>
    </row>
    <row r="344" spans="1:24">
      <c r="A344" s="45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456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26">
        <v>414</v>
      </c>
      <c r="N344" s="41">
        <f t="shared" si="32"/>
        <v>3</v>
      </c>
      <c r="O344" s="42" t="str">
        <f t="shared" si="33"/>
        <v>41</v>
      </c>
      <c r="P344" s="42" t="str">
        <f t="shared" si="34"/>
        <v>4</v>
      </c>
      <c r="Q344" s="43">
        <f t="shared" si="35"/>
        <v>2464</v>
      </c>
      <c r="R344" s="43">
        <f t="shared" si="36"/>
        <v>41.06666666666667</v>
      </c>
      <c r="U344" s="40"/>
      <c r="V344" s="40"/>
      <c r="W344" s="10"/>
      <c r="X344" s="6"/>
    </row>
    <row r="345" spans="1:24">
      <c r="A345" s="45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456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26">
        <v>439</v>
      </c>
      <c r="N345" s="41">
        <f t="shared" si="32"/>
        <v>3</v>
      </c>
      <c r="O345" s="42" t="str">
        <f t="shared" si="33"/>
        <v>43</v>
      </c>
      <c r="P345" s="42" t="str">
        <f t="shared" si="34"/>
        <v>9</v>
      </c>
      <c r="Q345" s="43">
        <f t="shared" si="35"/>
        <v>2589</v>
      </c>
      <c r="R345" s="43">
        <f t="shared" si="36"/>
        <v>43.15</v>
      </c>
      <c r="U345" s="40"/>
      <c r="V345" s="40"/>
      <c r="W345" s="10"/>
      <c r="X345" s="6"/>
    </row>
    <row r="346" spans="1:24">
      <c r="A346" s="45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456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26">
        <v>419</v>
      </c>
      <c r="N346" s="41">
        <f t="shared" si="32"/>
        <v>3</v>
      </c>
      <c r="O346" s="42" t="str">
        <f t="shared" si="33"/>
        <v>41</v>
      </c>
      <c r="P346" s="42" t="str">
        <f t="shared" si="34"/>
        <v>9</v>
      </c>
      <c r="Q346" s="43">
        <f t="shared" si="35"/>
        <v>2469</v>
      </c>
      <c r="R346" s="43">
        <f t="shared" si="36"/>
        <v>41.15</v>
      </c>
      <c r="U346" s="40"/>
      <c r="V346" s="40"/>
      <c r="W346" s="10"/>
      <c r="X346" s="6"/>
    </row>
    <row r="347" spans="1:24">
      <c r="A347" s="45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471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6">
        <v>16</v>
      </c>
      <c r="N347" s="41">
        <f t="shared" si="32"/>
        <v>2</v>
      </c>
      <c r="O347" s="42" t="str">
        <f t="shared" si="33"/>
        <v>16</v>
      </c>
      <c r="P347" s="42">
        <f t="shared" si="34"/>
        <v>0</v>
      </c>
      <c r="Q347" s="43">
        <f t="shared" si="35"/>
        <v>960</v>
      </c>
      <c r="R347" s="43">
        <f t="shared" si="36"/>
        <v>16</v>
      </c>
      <c r="U347" s="40"/>
      <c r="V347" s="40"/>
      <c r="W347" s="10"/>
      <c r="X347" s="6"/>
    </row>
    <row r="348" spans="1:24">
      <c r="A348" s="45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471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6">
        <v>671</v>
      </c>
      <c r="N348" s="41">
        <f t="shared" si="32"/>
        <v>3</v>
      </c>
      <c r="O348" s="42" t="str">
        <f t="shared" si="33"/>
        <v>67</v>
      </c>
      <c r="P348" s="42" t="str">
        <f t="shared" si="34"/>
        <v>1</v>
      </c>
      <c r="Q348" s="43">
        <f t="shared" si="35"/>
        <v>4021</v>
      </c>
      <c r="R348" s="43">
        <f t="shared" si="36"/>
        <v>67.016666666666666</v>
      </c>
      <c r="U348" s="40"/>
      <c r="V348" s="40"/>
      <c r="W348" s="10"/>
      <c r="X348" s="6"/>
    </row>
    <row r="349" spans="1:24">
      <c r="A349" s="45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471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6">
        <v>521</v>
      </c>
      <c r="N349" s="41">
        <f t="shared" si="32"/>
        <v>3</v>
      </c>
      <c r="O349" s="42" t="str">
        <f t="shared" si="33"/>
        <v>52</v>
      </c>
      <c r="P349" s="42" t="str">
        <f t="shared" si="34"/>
        <v>1</v>
      </c>
      <c r="Q349" s="43">
        <f t="shared" si="35"/>
        <v>3121</v>
      </c>
      <c r="R349" s="43">
        <f t="shared" si="36"/>
        <v>52.016666666666666</v>
      </c>
      <c r="U349" s="40"/>
      <c r="V349" s="40"/>
      <c r="W349" s="10"/>
      <c r="X349" s="6"/>
    </row>
    <row r="350" spans="1:24">
      <c r="A350" s="45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471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6">
        <v>222</v>
      </c>
      <c r="N350" s="41">
        <f t="shared" si="32"/>
        <v>3</v>
      </c>
      <c r="O350" s="42" t="str">
        <f t="shared" si="33"/>
        <v>22</v>
      </c>
      <c r="P350" s="42" t="str">
        <f t="shared" si="34"/>
        <v>2</v>
      </c>
      <c r="Q350" s="43">
        <f t="shared" si="35"/>
        <v>1322</v>
      </c>
      <c r="R350" s="43">
        <f t="shared" si="36"/>
        <v>22.033333333333335</v>
      </c>
      <c r="U350" s="40"/>
      <c r="V350" s="40"/>
      <c r="W350" s="10"/>
      <c r="X350" s="6"/>
    </row>
    <row r="351" spans="1:24">
      <c r="A351" s="45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6">
        <v>86</v>
      </c>
      <c r="N351" s="41">
        <f t="shared" si="32"/>
        <v>2</v>
      </c>
      <c r="O351" s="42" t="str">
        <f t="shared" si="33"/>
        <v>86</v>
      </c>
      <c r="P351" s="42">
        <f t="shared" si="34"/>
        <v>0</v>
      </c>
      <c r="Q351" s="43">
        <f t="shared" si="35"/>
        <v>5160</v>
      </c>
      <c r="R351" s="43">
        <f t="shared" si="36"/>
        <v>86</v>
      </c>
      <c r="U351" s="40"/>
      <c r="V351" s="40"/>
      <c r="W351" s="10"/>
      <c r="X351" s="6"/>
    </row>
    <row r="352" spans="1:24">
      <c r="A352" s="45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6">
        <v>53</v>
      </c>
      <c r="N352" s="41">
        <f t="shared" si="32"/>
        <v>2</v>
      </c>
      <c r="O352" s="42" t="str">
        <f t="shared" si="33"/>
        <v>53</v>
      </c>
      <c r="P352" s="42">
        <f t="shared" si="34"/>
        <v>0</v>
      </c>
      <c r="Q352" s="43">
        <f t="shared" si="35"/>
        <v>3180</v>
      </c>
      <c r="R352" s="43">
        <f t="shared" si="36"/>
        <v>53</v>
      </c>
      <c r="U352" s="40"/>
      <c r="V352" s="40"/>
      <c r="W352" s="10"/>
      <c r="X352" s="6"/>
    </row>
    <row r="353" spans="1:24">
      <c r="A353" s="45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26">
        <v>7</v>
      </c>
      <c r="N353" s="41">
        <f t="shared" si="32"/>
        <v>1</v>
      </c>
      <c r="O353" s="42" t="str">
        <f t="shared" si="33"/>
        <v>7</v>
      </c>
      <c r="P353" s="42">
        <f t="shared" si="34"/>
        <v>0</v>
      </c>
      <c r="Q353" s="43">
        <f t="shared" si="35"/>
        <v>420</v>
      </c>
      <c r="R353" s="43">
        <f t="shared" si="36"/>
        <v>7</v>
      </c>
      <c r="U353" s="40"/>
      <c r="V353" s="40"/>
      <c r="W353" s="10"/>
      <c r="X353" s="6"/>
    </row>
    <row r="354" spans="1:24">
      <c r="A354" s="45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26">
        <v>22</v>
      </c>
      <c r="N354" s="41">
        <f t="shared" si="32"/>
        <v>2</v>
      </c>
      <c r="O354" s="42" t="str">
        <f t="shared" si="33"/>
        <v>22</v>
      </c>
      <c r="P354" s="42">
        <f t="shared" si="34"/>
        <v>0</v>
      </c>
      <c r="Q354" s="43">
        <f t="shared" si="35"/>
        <v>1320</v>
      </c>
      <c r="R354" s="43">
        <f t="shared" si="36"/>
        <v>22</v>
      </c>
      <c r="U354" s="40"/>
      <c r="V354" s="40"/>
      <c r="W354" s="10"/>
      <c r="X354" s="6"/>
    </row>
    <row r="355" spans="1:24">
      <c r="A355" s="45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26">
        <v>12</v>
      </c>
      <c r="N355" s="41">
        <f t="shared" si="32"/>
        <v>2</v>
      </c>
      <c r="O355" s="42" t="str">
        <f t="shared" si="33"/>
        <v>12</v>
      </c>
      <c r="P355" s="42">
        <f t="shared" si="34"/>
        <v>0</v>
      </c>
      <c r="Q355" s="43">
        <f t="shared" si="35"/>
        <v>720</v>
      </c>
      <c r="R355" s="43">
        <f t="shared" si="36"/>
        <v>12</v>
      </c>
      <c r="U355" s="40"/>
      <c r="V355" s="40"/>
      <c r="W355" s="10"/>
      <c r="X355" s="6"/>
    </row>
    <row r="356" spans="1:24">
      <c r="A356" s="45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26">
        <v>22</v>
      </c>
      <c r="N356" s="41">
        <f t="shared" si="32"/>
        <v>2</v>
      </c>
      <c r="O356" s="42" t="str">
        <f t="shared" si="33"/>
        <v>22</v>
      </c>
      <c r="P356" s="42">
        <f t="shared" si="34"/>
        <v>0</v>
      </c>
      <c r="Q356" s="43">
        <f t="shared" si="35"/>
        <v>1320</v>
      </c>
      <c r="R356" s="43">
        <f t="shared" si="36"/>
        <v>22</v>
      </c>
      <c r="U356" s="40"/>
      <c r="V356" s="40"/>
      <c r="W356" s="10"/>
      <c r="X356" s="6"/>
    </row>
    <row r="357" spans="1:24">
      <c r="A357" s="45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26">
        <v>72</v>
      </c>
      <c r="N357" s="41">
        <f t="shared" si="32"/>
        <v>2</v>
      </c>
      <c r="O357" s="42" t="str">
        <f t="shared" si="33"/>
        <v>72</v>
      </c>
      <c r="P357" s="42">
        <f t="shared" si="34"/>
        <v>0</v>
      </c>
      <c r="Q357" s="43">
        <f t="shared" si="35"/>
        <v>4320</v>
      </c>
      <c r="R357" s="43">
        <f t="shared" si="36"/>
        <v>72</v>
      </c>
      <c r="U357" s="40"/>
      <c r="V357" s="40"/>
      <c r="W357" s="10"/>
      <c r="X357" s="6"/>
    </row>
    <row r="358" spans="1:24">
      <c r="A358" s="45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26">
        <v>94</v>
      </c>
      <c r="N358" s="41">
        <f t="shared" si="32"/>
        <v>2</v>
      </c>
      <c r="O358" s="42" t="str">
        <f t="shared" si="33"/>
        <v>94</v>
      </c>
      <c r="P358" s="42">
        <f t="shared" si="34"/>
        <v>0</v>
      </c>
      <c r="Q358" s="43">
        <f t="shared" si="35"/>
        <v>5640</v>
      </c>
      <c r="R358" s="43">
        <f t="shared" si="36"/>
        <v>94</v>
      </c>
      <c r="U358" s="40"/>
      <c r="V358" s="40"/>
      <c r="W358" s="10"/>
      <c r="X358" s="6"/>
    </row>
    <row r="359" spans="1:24">
      <c r="A359" s="45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26">
        <v>127</v>
      </c>
      <c r="N359" s="41">
        <f t="shared" si="32"/>
        <v>3</v>
      </c>
      <c r="O359" s="42" t="str">
        <f t="shared" si="33"/>
        <v>12</v>
      </c>
      <c r="P359" s="42" t="str">
        <f t="shared" si="34"/>
        <v>7</v>
      </c>
      <c r="Q359" s="43">
        <f t="shared" si="35"/>
        <v>727</v>
      </c>
      <c r="R359" s="43">
        <f t="shared" si="36"/>
        <v>12.116666666666667</v>
      </c>
      <c r="U359" s="40"/>
      <c r="V359" s="40"/>
      <c r="W359" s="10"/>
      <c r="X359" s="6"/>
    </row>
    <row r="360" spans="1:24">
      <c r="A360" s="45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26">
        <v>62</v>
      </c>
      <c r="N360" s="41">
        <f t="shared" si="32"/>
        <v>2</v>
      </c>
      <c r="O360" s="42" t="str">
        <f t="shared" si="33"/>
        <v>62</v>
      </c>
      <c r="P360" s="42">
        <f t="shared" si="34"/>
        <v>0</v>
      </c>
      <c r="Q360" s="43">
        <f t="shared" si="35"/>
        <v>3720</v>
      </c>
      <c r="R360" s="43">
        <f t="shared" si="36"/>
        <v>62</v>
      </c>
      <c r="U360" s="40"/>
      <c r="V360" s="40"/>
      <c r="W360" s="10"/>
      <c r="X360" s="6"/>
    </row>
    <row r="361" spans="1:24">
      <c r="A361" s="45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26">
        <v>95</v>
      </c>
      <c r="N361" s="41">
        <f t="shared" si="32"/>
        <v>2</v>
      </c>
      <c r="O361" s="42" t="str">
        <f t="shared" si="33"/>
        <v>95</v>
      </c>
      <c r="P361" s="42">
        <f t="shared" si="34"/>
        <v>0</v>
      </c>
      <c r="Q361" s="43">
        <f t="shared" si="35"/>
        <v>5700</v>
      </c>
      <c r="R361" s="43">
        <f t="shared" si="36"/>
        <v>95</v>
      </c>
      <c r="U361" s="40"/>
      <c r="V361" s="40"/>
      <c r="W361" s="10"/>
      <c r="X361" s="6"/>
    </row>
    <row r="362" spans="1:24">
      <c r="A362" s="45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26">
        <v>82</v>
      </c>
      <c r="N362" s="41">
        <f t="shared" si="32"/>
        <v>2</v>
      </c>
      <c r="O362" s="42" t="str">
        <f t="shared" si="33"/>
        <v>82</v>
      </c>
      <c r="P362" s="42">
        <f t="shared" si="34"/>
        <v>0</v>
      </c>
      <c r="Q362" s="43">
        <f t="shared" si="35"/>
        <v>4920</v>
      </c>
      <c r="R362" s="43">
        <f t="shared" si="36"/>
        <v>82</v>
      </c>
      <c r="U362" s="40"/>
      <c r="V362" s="40"/>
      <c r="W362" s="10"/>
      <c r="X362" s="6"/>
    </row>
    <row r="363" spans="1:24">
      <c r="A363" s="45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26">
        <v>103</v>
      </c>
      <c r="N363" s="41">
        <f t="shared" si="32"/>
        <v>3</v>
      </c>
      <c r="O363" s="42" t="str">
        <f t="shared" si="33"/>
        <v>10</v>
      </c>
      <c r="P363" s="42" t="str">
        <f t="shared" si="34"/>
        <v>3</v>
      </c>
      <c r="Q363" s="43">
        <f t="shared" si="35"/>
        <v>603</v>
      </c>
      <c r="R363" s="43">
        <f t="shared" si="36"/>
        <v>10.050000000000001</v>
      </c>
      <c r="U363" s="40"/>
      <c r="V363" s="40"/>
      <c r="W363" s="10"/>
      <c r="X363" s="6"/>
    </row>
    <row r="364" spans="1:24">
      <c r="A364" s="45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6">
        <v>16</v>
      </c>
      <c r="N364" s="41">
        <f t="shared" si="32"/>
        <v>2</v>
      </c>
      <c r="O364" s="42" t="str">
        <f t="shared" si="33"/>
        <v>16</v>
      </c>
      <c r="P364" s="42">
        <f t="shared" si="34"/>
        <v>0</v>
      </c>
      <c r="Q364" s="43">
        <f t="shared" si="35"/>
        <v>960</v>
      </c>
      <c r="R364" s="43">
        <f t="shared" si="36"/>
        <v>16</v>
      </c>
      <c r="U364" s="40"/>
      <c r="V364" s="40"/>
      <c r="W364" s="10"/>
      <c r="X364" s="6"/>
    </row>
    <row r="365" spans="1:24">
      <c r="A365" s="45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6">
        <v>38</v>
      </c>
      <c r="N365" s="41">
        <f t="shared" si="32"/>
        <v>2</v>
      </c>
      <c r="O365" s="42" t="str">
        <f t="shared" si="33"/>
        <v>38</v>
      </c>
      <c r="P365" s="42">
        <f t="shared" si="34"/>
        <v>0</v>
      </c>
      <c r="Q365" s="43">
        <f t="shared" si="35"/>
        <v>2280</v>
      </c>
      <c r="R365" s="43">
        <f t="shared" si="36"/>
        <v>38</v>
      </c>
      <c r="U365" s="40"/>
      <c r="V365" s="40"/>
      <c r="W365" s="10"/>
      <c r="X365" s="6"/>
    </row>
    <row r="366" spans="1:24">
      <c r="A366" s="45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6">
        <v>3724</v>
      </c>
      <c r="N366" s="41">
        <f t="shared" si="32"/>
        <v>4</v>
      </c>
      <c r="O366" s="42" t="str">
        <f t="shared" si="33"/>
        <v>37</v>
      </c>
      <c r="P366" s="42" t="str">
        <f t="shared" si="34"/>
        <v>24</v>
      </c>
      <c r="Q366" s="43">
        <f t="shared" si="35"/>
        <v>2244</v>
      </c>
      <c r="R366" s="43">
        <f t="shared" si="36"/>
        <v>37.4</v>
      </c>
      <c r="U366" s="40"/>
      <c r="V366" s="40"/>
      <c r="W366" s="10"/>
      <c r="X366" s="6"/>
    </row>
    <row r="367" spans="1:24">
      <c r="A367" s="45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6">
        <v>41</v>
      </c>
      <c r="N367" s="41">
        <f t="shared" si="32"/>
        <v>2</v>
      </c>
      <c r="O367" s="42" t="str">
        <f t="shared" si="33"/>
        <v>41</v>
      </c>
      <c r="P367" s="42">
        <f t="shared" si="34"/>
        <v>0</v>
      </c>
      <c r="Q367" s="43">
        <f t="shared" si="35"/>
        <v>2460</v>
      </c>
      <c r="R367" s="43">
        <f t="shared" si="36"/>
        <v>41</v>
      </c>
      <c r="U367" s="40"/>
      <c r="V367" s="40"/>
      <c r="W367" s="10"/>
      <c r="X367" s="6"/>
    </row>
    <row r="368" spans="1:24">
      <c r="A368" s="45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6">
        <v>3948</v>
      </c>
      <c r="N368" s="41">
        <f t="shared" si="32"/>
        <v>4</v>
      </c>
      <c r="O368" s="42" t="str">
        <f t="shared" si="33"/>
        <v>39</v>
      </c>
      <c r="P368" s="42" t="str">
        <f t="shared" si="34"/>
        <v>48</v>
      </c>
      <c r="Q368" s="43">
        <f t="shared" si="35"/>
        <v>2388</v>
      </c>
      <c r="R368" s="43">
        <f t="shared" si="36"/>
        <v>39.799999999999997</v>
      </c>
      <c r="U368" s="40"/>
      <c r="V368" s="40"/>
      <c r="W368" s="10"/>
      <c r="X368" s="6"/>
    </row>
    <row r="369" spans="1:24">
      <c r="A369" s="45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6">
        <v>4006</v>
      </c>
      <c r="N369" s="41">
        <f t="shared" si="32"/>
        <v>4</v>
      </c>
      <c r="O369" s="42" t="str">
        <f t="shared" si="33"/>
        <v>40</v>
      </c>
      <c r="P369" s="42" t="str">
        <f t="shared" si="34"/>
        <v>06</v>
      </c>
      <c r="Q369" s="43">
        <f t="shared" si="35"/>
        <v>2406</v>
      </c>
      <c r="R369" s="43">
        <f t="shared" si="36"/>
        <v>40.1</v>
      </c>
      <c r="U369" s="40"/>
      <c r="V369" s="40"/>
      <c r="W369" s="10"/>
      <c r="X369" s="6"/>
    </row>
    <row r="370" spans="1:24">
      <c r="A370" s="45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6">
        <v>3412</v>
      </c>
      <c r="N370" s="41">
        <f t="shared" si="32"/>
        <v>4</v>
      </c>
      <c r="O370" s="42" t="str">
        <f t="shared" si="33"/>
        <v>34</v>
      </c>
      <c r="P370" s="42" t="str">
        <f t="shared" si="34"/>
        <v>12</v>
      </c>
      <c r="Q370" s="43">
        <f t="shared" si="35"/>
        <v>2052</v>
      </c>
      <c r="R370" s="43">
        <f t="shared" si="36"/>
        <v>34.200000000000003</v>
      </c>
      <c r="U370" s="40"/>
      <c r="V370" s="40"/>
      <c r="W370" s="10"/>
      <c r="X370" s="6"/>
    </row>
    <row r="371" spans="1:24">
      <c r="A371" s="45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6">
        <v>2</v>
      </c>
      <c r="N371" s="41">
        <f t="shared" si="32"/>
        <v>1</v>
      </c>
      <c r="O371" s="42" t="str">
        <f t="shared" si="33"/>
        <v>2</v>
      </c>
      <c r="P371" s="42">
        <f t="shared" si="34"/>
        <v>0</v>
      </c>
      <c r="Q371" s="43">
        <f t="shared" si="35"/>
        <v>120</v>
      </c>
      <c r="R371" s="43">
        <f t="shared" si="36"/>
        <v>2</v>
      </c>
      <c r="U371" s="40"/>
      <c r="V371" s="40"/>
      <c r="W371" s="10"/>
      <c r="X371" s="6"/>
    </row>
    <row r="372" spans="1:24">
      <c r="A372" s="45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6">
        <v>13</v>
      </c>
      <c r="N372" s="41">
        <f t="shared" si="32"/>
        <v>2</v>
      </c>
      <c r="O372" s="42" t="str">
        <f t="shared" si="33"/>
        <v>13</v>
      </c>
      <c r="P372" s="42">
        <f t="shared" si="34"/>
        <v>0</v>
      </c>
      <c r="Q372" s="43">
        <f t="shared" si="35"/>
        <v>780</v>
      </c>
      <c r="R372" s="43">
        <f t="shared" si="36"/>
        <v>13</v>
      </c>
      <c r="U372" s="40"/>
      <c r="V372" s="40"/>
      <c r="W372" s="10"/>
      <c r="X372" s="6"/>
    </row>
    <row r="373" spans="1:24">
      <c r="A373" s="45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6">
        <v>330</v>
      </c>
      <c r="N373" s="41">
        <f t="shared" si="32"/>
        <v>3</v>
      </c>
      <c r="O373" s="42" t="str">
        <f t="shared" si="33"/>
        <v>33</v>
      </c>
      <c r="P373" s="42" t="str">
        <f t="shared" si="34"/>
        <v>0</v>
      </c>
      <c r="Q373" s="43">
        <f t="shared" si="35"/>
        <v>1980</v>
      </c>
      <c r="R373" s="43">
        <f t="shared" si="36"/>
        <v>33</v>
      </c>
      <c r="U373" s="40"/>
      <c r="V373" s="40"/>
      <c r="W373" s="10"/>
      <c r="X373" s="6"/>
    </row>
    <row r="374" spans="1:24">
      <c r="A374" s="45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6">
        <v>50</v>
      </c>
      <c r="N374" s="41">
        <f t="shared" si="32"/>
        <v>2</v>
      </c>
      <c r="O374" s="42" t="str">
        <f t="shared" si="33"/>
        <v>50</v>
      </c>
      <c r="P374" s="42">
        <f t="shared" si="34"/>
        <v>0</v>
      </c>
      <c r="Q374" s="43">
        <f t="shared" si="35"/>
        <v>3000</v>
      </c>
      <c r="R374" s="43">
        <f t="shared" si="36"/>
        <v>50</v>
      </c>
      <c r="U374" s="40"/>
      <c r="V374" s="40"/>
      <c r="W374" s="10"/>
      <c r="X374" s="6"/>
    </row>
    <row r="375" spans="1:24">
      <c r="A375" s="45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6">
        <v>40</v>
      </c>
      <c r="N375" s="41">
        <f t="shared" si="32"/>
        <v>2</v>
      </c>
      <c r="O375" s="42" t="str">
        <f t="shared" si="33"/>
        <v>40</v>
      </c>
      <c r="P375" s="42">
        <f t="shared" si="34"/>
        <v>0</v>
      </c>
      <c r="Q375" s="43">
        <f t="shared" si="35"/>
        <v>2400</v>
      </c>
      <c r="R375" s="43">
        <f t="shared" si="36"/>
        <v>40</v>
      </c>
      <c r="U375" s="40"/>
      <c r="V375" s="40"/>
      <c r="W375" s="10"/>
      <c r="X375" s="6"/>
    </row>
    <row r="376" spans="1:24">
      <c r="A376" s="45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459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6">
        <v>6</v>
      </c>
      <c r="N376" s="41">
        <f t="shared" si="32"/>
        <v>1</v>
      </c>
      <c r="O376" s="42" t="str">
        <f t="shared" si="33"/>
        <v>6</v>
      </c>
      <c r="P376" s="42">
        <f t="shared" si="34"/>
        <v>0</v>
      </c>
      <c r="Q376" s="43">
        <f t="shared" si="35"/>
        <v>360</v>
      </c>
      <c r="R376" s="43">
        <f t="shared" si="36"/>
        <v>6</v>
      </c>
      <c r="U376" s="40"/>
      <c r="V376" s="40"/>
      <c r="W376" s="10"/>
      <c r="X376" s="6"/>
    </row>
    <row r="377" spans="1:24">
      <c r="A377" s="45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459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6">
        <v>1</v>
      </c>
      <c r="N377" s="41">
        <f t="shared" si="32"/>
        <v>1</v>
      </c>
      <c r="O377" s="42" t="str">
        <f t="shared" si="33"/>
        <v>1</v>
      </c>
      <c r="P377" s="42">
        <f t="shared" si="34"/>
        <v>0</v>
      </c>
      <c r="Q377" s="43">
        <f t="shared" si="35"/>
        <v>60</v>
      </c>
      <c r="R377" s="43">
        <f t="shared" si="36"/>
        <v>1</v>
      </c>
      <c r="U377" s="40"/>
      <c r="V377" s="40"/>
      <c r="W377" s="10"/>
      <c r="X377" s="6"/>
    </row>
    <row r="378" spans="1:24">
      <c r="A378" s="45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459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6">
        <v>5</v>
      </c>
      <c r="N378" s="41">
        <f t="shared" si="32"/>
        <v>1</v>
      </c>
      <c r="O378" s="42" t="str">
        <f t="shared" si="33"/>
        <v>5</v>
      </c>
      <c r="P378" s="42">
        <f t="shared" si="34"/>
        <v>0</v>
      </c>
      <c r="Q378" s="43">
        <f t="shared" si="35"/>
        <v>300</v>
      </c>
      <c r="R378" s="43">
        <f t="shared" si="36"/>
        <v>5</v>
      </c>
      <c r="U378" s="40"/>
      <c r="V378" s="40"/>
      <c r="W378" s="10"/>
      <c r="X378" s="6"/>
    </row>
    <row r="379" spans="1:24">
      <c r="A379" s="45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464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6">
        <v>1230</v>
      </c>
      <c r="N379" s="41">
        <f t="shared" si="32"/>
        <v>4</v>
      </c>
      <c r="O379" s="42" t="str">
        <f t="shared" si="33"/>
        <v>12</v>
      </c>
      <c r="P379" s="42" t="str">
        <f t="shared" si="34"/>
        <v>30</v>
      </c>
      <c r="Q379" s="43">
        <f t="shared" si="35"/>
        <v>750</v>
      </c>
      <c r="R379" s="43">
        <f t="shared" si="36"/>
        <v>12.5</v>
      </c>
      <c r="U379" s="40"/>
      <c r="V379" s="40"/>
      <c r="W379" s="10"/>
      <c r="X379" s="6"/>
    </row>
    <row r="380" spans="1:24">
      <c r="A380" s="45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471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6">
        <v>32</v>
      </c>
      <c r="N380" s="41">
        <f t="shared" si="32"/>
        <v>2</v>
      </c>
      <c r="O380" s="42" t="str">
        <f t="shared" si="33"/>
        <v>32</v>
      </c>
      <c r="P380" s="42">
        <f t="shared" si="34"/>
        <v>0</v>
      </c>
      <c r="Q380" s="43">
        <f t="shared" si="35"/>
        <v>1920</v>
      </c>
      <c r="R380" s="43">
        <f t="shared" si="36"/>
        <v>32</v>
      </c>
      <c r="U380" s="40"/>
      <c r="V380" s="40"/>
      <c r="W380" s="10"/>
      <c r="X380" s="6"/>
    </row>
    <row r="381" spans="1:24">
      <c r="A381" s="45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471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6">
        <v>40</v>
      </c>
      <c r="N381" s="41">
        <f t="shared" si="32"/>
        <v>2</v>
      </c>
      <c r="O381" s="42" t="str">
        <f t="shared" si="33"/>
        <v>40</v>
      </c>
      <c r="P381" s="42">
        <f t="shared" si="34"/>
        <v>0</v>
      </c>
      <c r="Q381" s="43">
        <f t="shared" si="35"/>
        <v>2400</v>
      </c>
      <c r="R381" s="43">
        <f t="shared" si="36"/>
        <v>40</v>
      </c>
      <c r="U381" s="40"/>
      <c r="V381" s="40"/>
      <c r="W381" s="10"/>
      <c r="X381" s="6"/>
    </row>
    <row r="382" spans="1:24">
      <c r="A382" s="45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471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6">
        <v>4530</v>
      </c>
      <c r="N382" s="41">
        <f t="shared" si="32"/>
        <v>4</v>
      </c>
      <c r="O382" s="42" t="str">
        <f t="shared" si="33"/>
        <v>45</v>
      </c>
      <c r="P382" s="42" t="str">
        <f t="shared" si="34"/>
        <v>30</v>
      </c>
      <c r="Q382" s="43">
        <f t="shared" si="35"/>
        <v>2730</v>
      </c>
      <c r="R382" s="43">
        <f t="shared" si="36"/>
        <v>45.5</v>
      </c>
      <c r="U382" s="40"/>
      <c r="V382" s="40"/>
      <c r="W382" s="10"/>
      <c r="X382" s="6"/>
    </row>
    <row r="383" spans="1:24">
      <c r="A383" s="45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471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6">
        <v>59</v>
      </c>
      <c r="N383" s="41">
        <f t="shared" si="32"/>
        <v>2</v>
      </c>
      <c r="O383" s="42" t="str">
        <f t="shared" si="33"/>
        <v>59</v>
      </c>
      <c r="P383" s="42">
        <f t="shared" si="34"/>
        <v>0</v>
      </c>
      <c r="Q383" s="43">
        <f t="shared" si="35"/>
        <v>3540</v>
      </c>
      <c r="R383" s="43">
        <f t="shared" si="36"/>
        <v>59</v>
      </c>
      <c r="U383" s="40"/>
      <c r="V383" s="40"/>
      <c r="W383" s="10"/>
      <c r="X383" s="6"/>
    </row>
    <row r="384" spans="1:24">
      <c r="A384" s="45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6">
        <v>140</v>
      </c>
      <c r="N384" s="41">
        <f t="shared" si="32"/>
        <v>3</v>
      </c>
      <c r="O384" s="42" t="str">
        <f t="shared" si="33"/>
        <v>14</v>
      </c>
      <c r="P384" s="42" t="str">
        <f t="shared" si="34"/>
        <v>0</v>
      </c>
      <c r="Q384" s="43">
        <f t="shared" si="35"/>
        <v>840</v>
      </c>
      <c r="R384" s="43">
        <f t="shared" si="36"/>
        <v>14</v>
      </c>
      <c r="U384" s="40"/>
      <c r="V384" s="40"/>
      <c r="W384" s="10"/>
      <c r="X384" s="6"/>
    </row>
    <row r="385" spans="1:24">
      <c r="A385" s="45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6">
        <v>760</v>
      </c>
      <c r="N385" s="41">
        <f t="shared" si="32"/>
        <v>3</v>
      </c>
      <c r="O385" s="42" t="str">
        <f t="shared" si="33"/>
        <v>76</v>
      </c>
      <c r="P385" s="42" t="str">
        <f t="shared" si="34"/>
        <v>0</v>
      </c>
      <c r="Q385" s="43">
        <f t="shared" si="35"/>
        <v>4560</v>
      </c>
      <c r="R385" s="43">
        <f t="shared" si="36"/>
        <v>76</v>
      </c>
      <c r="U385" s="40"/>
      <c r="V385" s="40"/>
      <c r="W385" s="10"/>
      <c r="X385" s="6"/>
    </row>
    <row r="386" spans="1:24">
      <c r="A386" s="45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6">
        <v>130</v>
      </c>
      <c r="N386" s="41">
        <f t="shared" si="32"/>
        <v>3</v>
      </c>
      <c r="O386" s="42" t="str">
        <f t="shared" si="33"/>
        <v>13</v>
      </c>
      <c r="P386" s="42" t="str">
        <f t="shared" si="34"/>
        <v>0</v>
      </c>
      <c r="Q386" s="43">
        <f t="shared" si="35"/>
        <v>780</v>
      </c>
      <c r="R386" s="43">
        <f t="shared" si="36"/>
        <v>13</v>
      </c>
      <c r="U386" s="40"/>
      <c r="V386" s="40"/>
      <c r="W386" s="10"/>
      <c r="X386" s="6"/>
    </row>
    <row r="387" spans="1:24">
      <c r="A387" s="45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6">
        <v>30</v>
      </c>
      <c r="N387" s="41">
        <f t="shared" ref="N387:N450" si="38">LEN($M387)</f>
        <v>2</v>
      </c>
      <c r="O387" s="42" t="str">
        <f t="shared" ref="O387:O450" si="39">IF(N387="1",$M387,IF(N387=2,LEFT($M387,2),LEFT($M387,2)))</f>
        <v>30</v>
      </c>
      <c r="P387" s="42">
        <f t="shared" ref="P387:P450" si="40">IF(N387&lt;=2,0,MID($M387,3,3))</f>
        <v>0</v>
      </c>
      <c r="Q387" s="43">
        <f t="shared" ref="Q387:Q450" si="41">(O387*60)+P387</f>
        <v>1800</v>
      </c>
      <c r="R387" s="43">
        <f t="shared" ref="R387:R450" si="42">+Q387/60</f>
        <v>30</v>
      </c>
      <c r="U387" s="40"/>
      <c r="V387" s="40"/>
      <c r="W387" s="10"/>
      <c r="X387" s="6"/>
    </row>
    <row r="388" spans="1:24">
      <c r="A388" s="45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6">
        <v>30</v>
      </c>
      <c r="N388" s="41">
        <f t="shared" si="38"/>
        <v>2</v>
      </c>
      <c r="O388" s="42" t="str">
        <f t="shared" si="39"/>
        <v>30</v>
      </c>
      <c r="P388" s="42">
        <f t="shared" si="40"/>
        <v>0</v>
      </c>
      <c r="Q388" s="43">
        <f t="shared" si="41"/>
        <v>1800</v>
      </c>
      <c r="R388" s="43">
        <f t="shared" si="42"/>
        <v>30</v>
      </c>
      <c r="U388" s="40"/>
      <c r="V388" s="40"/>
      <c r="W388" s="10"/>
      <c r="X388" s="6"/>
    </row>
    <row r="389" spans="1:24">
      <c r="A389" s="45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6">
        <v>700</v>
      </c>
      <c r="N389" s="41">
        <f t="shared" si="38"/>
        <v>3</v>
      </c>
      <c r="O389" s="42" t="str">
        <f t="shared" si="39"/>
        <v>70</v>
      </c>
      <c r="P389" s="42" t="str">
        <f t="shared" si="40"/>
        <v>0</v>
      </c>
      <c r="Q389" s="43">
        <f t="shared" si="41"/>
        <v>4200</v>
      </c>
      <c r="R389" s="43">
        <f t="shared" si="42"/>
        <v>70</v>
      </c>
      <c r="U389" s="40"/>
      <c r="V389" s="40"/>
      <c r="W389" s="10"/>
      <c r="X389" s="6"/>
    </row>
    <row r="390" spans="1:24">
      <c r="A390" s="45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6">
        <v>600</v>
      </c>
      <c r="N390" s="41">
        <f t="shared" si="38"/>
        <v>3</v>
      </c>
      <c r="O390" s="42" t="str">
        <f t="shared" si="39"/>
        <v>60</v>
      </c>
      <c r="P390" s="42" t="str">
        <f t="shared" si="40"/>
        <v>0</v>
      </c>
      <c r="Q390" s="43">
        <f t="shared" si="41"/>
        <v>3600</v>
      </c>
      <c r="R390" s="43">
        <f t="shared" si="42"/>
        <v>60</v>
      </c>
      <c r="U390" s="40"/>
      <c r="V390" s="40"/>
      <c r="W390" s="10"/>
      <c r="X390" s="6"/>
    </row>
    <row r="391" spans="1:24">
      <c r="A391" s="45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458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6">
        <v>30</v>
      </c>
      <c r="N391" s="41">
        <f t="shared" si="38"/>
        <v>2</v>
      </c>
      <c r="O391" s="42" t="str">
        <f t="shared" si="39"/>
        <v>30</v>
      </c>
      <c r="P391" s="42">
        <f t="shared" si="40"/>
        <v>0</v>
      </c>
      <c r="Q391" s="43">
        <f t="shared" si="41"/>
        <v>1800</v>
      </c>
      <c r="R391" s="43">
        <f t="shared" si="42"/>
        <v>30</v>
      </c>
      <c r="U391" s="40"/>
      <c r="V391" s="40"/>
      <c r="W391" s="10"/>
      <c r="X391" s="6"/>
    </row>
    <row r="392" spans="1:24">
      <c r="A392" s="45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458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6">
        <v>30</v>
      </c>
      <c r="N392" s="41">
        <f t="shared" si="38"/>
        <v>2</v>
      </c>
      <c r="O392" s="42" t="str">
        <f t="shared" si="39"/>
        <v>30</v>
      </c>
      <c r="P392" s="42">
        <f t="shared" si="40"/>
        <v>0</v>
      </c>
      <c r="Q392" s="43">
        <f t="shared" si="41"/>
        <v>1800</v>
      </c>
      <c r="R392" s="43">
        <f t="shared" si="42"/>
        <v>30</v>
      </c>
      <c r="U392" s="40"/>
      <c r="V392" s="40"/>
      <c r="W392" s="10"/>
      <c r="X392" s="6"/>
    </row>
    <row r="393" spans="1:24">
      <c r="A393" s="45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458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6">
        <v>400</v>
      </c>
      <c r="N393" s="41">
        <f t="shared" si="38"/>
        <v>3</v>
      </c>
      <c r="O393" s="42" t="str">
        <f t="shared" si="39"/>
        <v>40</v>
      </c>
      <c r="P393" s="42" t="str">
        <f t="shared" si="40"/>
        <v>0</v>
      </c>
      <c r="Q393" s="43">
        <f t="shared" si="41"/>
        <v>2400</v>
      </c>
      <c r="R393" s="43">
        <f t="shared" si="42"/>
        <v>40</v>
      </c>
      <c r="U393" s="40"/>
      <c r="V393" s="40"/>
      <c r="W393" s="10"/>
      <c r="X393" s="6"/>
    </row>
    <row r="394" spans="1:24">
      <c r="A394" s="45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458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6">
        <v>230</v>
      </c>
      <c r="N394" s="41">
        <f t="shared" si="38"/>
        <v>3</v>
      </c>
      <c r="O394" s="42" t="str">
        <f t="shared" si="39"/>
        <v>23</v>
      </c>
      <c r="P394" s="42" t="str">
        <f t="shared" si="40"/>
        <v>0</v>
      </c>
      <c r="Q394" s="43">
        <f t="shared" si="41"/>
        <v>1380</v>
      </c>
      <c r="R394" s="43">
        <f t="shared" si="42"/>
        <v>23</v>
      </c>
      <c r="U394" s="40"/>
      <c r="V394" s="40"/>
      <c r="W394" s="10"/>
      <c r="X394" s="6"/>
    </row>
    <row r="395" spans="1:24">
      <c r="A395" s="45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458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6">
        <v>2</v>
      </c>
      <c r="N395" s="41">
        <f t="shared" si="38"/>
        <v>1</v>
      </c>
      <c r="O395" s="42" t="str">
        <f t="shared" si="39"/>
        <v>2</v>
      </c>
      <c r="P395" s="42">
        <f t="shared" si="40"/>
        <v>0</v>
      </c>
      <c r="Q395" s="43">
        <f t="shared" si="41"/>
        <v>120</v>
      </c>
      <c r="R395" s="43">
        <f t="shared" si="42"/>
        <v>2</v>
      </c>
      <c r="U395" s="40"/>
      <c r="V395" s="40"/>
      <c r="W395" s="10"/>
      <c r="X395" s="6"/>
    </row>
    <row r="396" spans="1:24">
      <c r="A396" s="45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458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6">
        <v>30</v>
      </c>
      <c r="N396" s="41">
        <f t="shared" si="38"/>
        <v>2</v>
      </c>
      <c r="O396" s="42" t="str">
        <f t="shared" si="39"/>
        <v>30</v>
      </c>
      <c r="P396" s="42">
        <f t="shared" si="40"/>
        <v>0</v>
      </c>
      <c r="Q396" s="43">
        <f t="shared" si="41"/>
        <v>1800</v>
      </c>
      <c r="R396" s="43">
        <f t="shared" si="42"/>
        <v>30</v>
      </c>
      <c r="U396" s="40"/>
      <c r="V396" s="40"/>
      <c r="W396" s="10"/>
      <c r="X396" s="6"/>
    </row>
    <row r="397" spans="1:24">
      <c r="A397" s="45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6">
        <v>230</v>
      </c>
      <c r="N397" s="41">
        <f t="shared" si="38"/>
        <v>3</v>
      </c>
      <c r="O397" s="42" t="str">
        <f t="shared" si="39"/>
        <v>23</v>
      </c>
      <c r="P397" s="42" t="str">
        <f t="shared" si="40"/>
        <v>0</v>
      </c>
      <c r="Q397" s="43">
        <f t="shared" si="41"/>
        <v>1380</v>
      </c>
      <c r="R397" s="43">
        <f t="shared" si="42"/>
        <v>23</v>
      </c>
      <c r="U397" s="40"/>
      <c r="V397" s="40"/>
      <c r="W397" s="10"/>
      <c r="X397" s="6"/>
    </row>
    <row r="398" spans="1:24">
      <c r="A398" s="45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6">
        <v>200</v>
      </c>
      <c r="N398" s="41">
        <f t="shared" si="38"/>
        <v>3</v>
      </c>
      <c r="O398" s="42" t="str">
        <f t="shared" si="39"/>
        <v>20</v>
      </c>
      <c r="P398" s="42" t="str">
        <f t="shared" si="40"/>
        <v>0</v>
      </c>
      <c r="Q398" s="43">
        <f t="shared" si="41"/>
        <v>1200</v>
      </c>
      <c r="R398" s="43">
        <f t="shared" si="42"/>
        <v>20</v>
      </c>
      <c r="U398" s="40"/>
      <c r="V398" s="40"/>
      <c r="W398" s="10"/>
      <c r="X398" s="6"/>
    </row>
    <row r="399" spans="1:24">
      <c r="A399" s="45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6">
        <v>330</v>
      </c>
      <c r="N399" s="41">
        <f t="shared" si="38"/>
        <v>3</v>
      </c>
      <c r="O399" s="42" t="str">
        <f t="shared" si="39"/>
        <v>33</v>
      </c>
      <c r="P399" s="42" t="str">
        <f t="shared" si="40"/>
        <v>0</v>
      </c>
      <c r="Q399" s="43">
        <f t="shared" si="41"/>
        <v>1980</v>
      </c>
      <c r="R399" s="43">
        <f t="shared" si="42"/>
        <v>33</v>
      </c>
      <c r="U399" s="40"/>
      <c r="V399" s="40"/>
      <c r="W399" s="10"/>
      <c r="X399" s="6"/>
    </row>
    <row r="400" spans="1:24">
      <c r="A400" s="45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457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6">
        <v>30</v>
      </c>
      <c r="N400" s="41">
        <f t="shared" si="38"/>
        <v>2</v>
      </c>
      <c r="O400" s="42" t="str">
        <f t="shared" si="39"/>
        <v>30</v>
      </c>
      <c r="P400" s="42">
        <f t="shared" si="40"/>
        <v>0</v>
      </c>
      <c r="Q400" s="43">
        <f t="shared" si="41"/>
        <v>1800</v>
      </c>
      <c r="R400" s="43">
        <f t="shared" si="42"/>
        <v>30</v>
      </c>
      <c r="U400" s="40"/>
      <c r="V400" s="40"/>
      <c r="W400" s="10"/>
      <c r="X400" s="6"/>
    </row>
    <row r="401" spans="1:24">
      <c r="A401" s="45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457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6">
        <v>300</v>
      </c>
      <c r="N401" s="41">
        <f t="shared" si="38"/>
        <v>3</v>
      </c>
      <c r="O401" s="42" t="str">
        <f t="shared" si="39"/>
        <v>30</v>
      </c>
      <c r="P401" s="42" t="str">
        <f t="shared" si="40"/>
        <v>0</v>
      </c>
      <c r="Q401" s="43">
        <f t="shared" si="41"/>
        <v>1800</v>
      </c>
      <c r="R401" s="43">
        <f t="shared" si="42"/>
        <v>30</v>
      </c>
      <c r="U401" s="40"/>
      <c r="V401" s="40"/>
      <c r="W401" s="10"/>
      <c r="X401" s="6"/>
    </row>
    <row r="402" spans="1:24">
      <c r="A402" s="45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457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6">
        <v>200</v>
      </c>
      <c r="N402" s="41">
        <f t="shared" si="38"/>
        <v>3</v>
      </c>
      <c r="O402" s="42" t="str">
        <f t="shared" si="39"/>
        <v>20</v>
      </c>
      <c r="P402" s="42" t="str">
        <f t="shared" si="40"/>
        <v>0</v>
      </c>
      <c r="Q402" s="43">
        <f t="shared" si="41"/>
        <v>1200</v>
      </c>
      <c r="R402" s="43">
        <f t="shared" si="42"/>
        <v>20</v>
      </c>
      <c r="U402" s="40"/>
      <c r="V402" s="40"/>
      <c r="W402" s="10"/>
      <c r="X402" s="6"/>
    </row>
    <row r="403" spans="1:24">
      <c r="A403" s="45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457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6">
        <v>30</v>
      </c>
      <c r="N403" s="41">
        <f t="shared" si="38"/>
        <v>2</v>
      </c>
      <c r="O403" s="42" t="str">
        <f t="shared" si="39"/>
        <v>30</v>
      </c>
      <c r="P403" s="42">
        <f t="shared" si="40"/>
        <v>0</v>
      </c>
      <c r="Q403" s="43">
        <f t="shared" si="41"/>
        <v>1800</v>
      </c>
      <c r="R403" s="43">
        <f t="shared" si="42"/>
        <v>30</v>
      </c>
      <c r="U403" s="40"/>
      <c r="V403" s="40"/>
      <c r="W403" s="10"/>
      <c r="X403" s="6"/>
    </row>
    <row r="404" spans="1:24">
      <c r="A404" s="45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457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6">
        <v>30</v>
      </c>
      <c r="N404" s="41">
        <f t="shared" si="38"/>
        <v>2</v>
      </c>
      <c r="O404" s="42" t="str">
        <f t="shared" si="39"/>
        <v>30</v>
      </c>
      <c r="P404" s="42">
        <f t="shared" si="40"/>
        <v>0</v>
      </c>
      <c r="Q404" s="43">
        <f t="shared" si="41"/>
        <v>1800</v>
      </c>
      <c r="R404" s="43">
        <f t="shared" si="42"/>
        <v>30</v>
      </c>
      <c r="U404" s="40"/>
      <c r="V404" s="40"/>
      <c r="W404" s="10"/>
      <c r="X404" s="6"/>
    </row>
    <row r="405" spans="1:24">
      <c r="A405" s="45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457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6">
        <v>30</v>
      </c>
      <c r="N405" s="41">
        <f t="shared" si="38"/>
        <v>2</v>
      </c>
      <c r="O405" s="42" t="str">
        <f t="shared" si="39"/>
        <v>30</v>
      </c>
      <c r="P405" s="42">
        <f t="shared" si="40"/>
        <v>0</v>
      </c>
      <c r="Q405" s="43">
        <f t="shared" si="41"/>
        <v>1800</v>
      </c>
      <c r="R405" s="43">
        <f t="shared" si="42"/>
        <v>30</v>
      </c>
      <c r="U405" s="40"/>
      <c r="V405" s="40"/>
      <c r="W405" s="10"/>
      <c r="X405" s="6"/>
    </row>
    <row r="406" spans="1:24">
      <c r="A406" s="45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457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6">
        <v>130</v>
      </c>
      <c r="N406" s="41">
        <f t="shared" si="38"/>
        <v>3</v>
      </c>
      <c r="O406" s="42" t="str">
        <f t="shared" si="39"/>
        <v>13</v>
      </c>
      <c r="P406" s="42" t="str">
        <f t="shared" si="40"/>
        <v>0</v>
      </c>
      <c r="Q406" s="43">
        <f t="shared" si="41"/>
        <v>780</v>
      </c>
      <c r="R406" s="43">
        <f t="shared" si="42"/>
        <v>13</v>
      </c>
      <c r="U406" s="40"/>
      <c r="V406" s="40"/>
      <c r="W406" s="10"/>
      <c r="X406" s="6"/>
    </row>
    <row r="407" spans="1:24">
      <c r="A407" s="45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457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6">
        <v>900</v>
      </c>
      <c r="N407" s="41">
        <f t="shared" si="38"/>
        <v>3</v>
      </c>
      <c r="O407" s="42" t="str">
        <f t="shared" si="39"/>
        <v>90</v>
      </c>
      <c r="P407" s="42" t="str">
        <f t="shared" si="40"/>
        <v>0</v>
      </c>
      <c r="Q407" s="43">
        <f t="shared" si="41"/>
        <v>5400</v>
      </c>
      <c r="R407" s="43">
        <f t="shared" si="42"/>
        <v>90</v>
      </c>
      <c r="U407" s="40"/>
      <c r="V407" s="40"/>
      <c r="W407" s="10"/>
      <c r="X407" s="6"/>
    </row>
    <row r="408" spans="1:24">
      <c r="A408" s="45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457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6">
        <v>100</v>
      </c>
      <c r="N408" s="41">
        <f t="shared" si="38"/>
        <v>3</v>
      </c>
      <c r="O408" s="42" t="str">
        <f t="shared" si="39"/>
        <v>10</v>
      </c>
      <c r="P408" s="42" t="str">
        <f t="shared" si="40"/>
        <v>0</v>
      </c>
      <c r="Q408" s="43">
        <f t="shared" si="41"/>
        <v>600</v>
      </c>
      <c r="R408" s="43">
        <f t="shared" si="42"/>
        <v>10</v>
      </c>
      <c r="U408" s="40"/>
      <c r="V408" s="40"/>
      <c r="W408" s="10"/>
      <c r="X408" s="6"/>
    </row>
    <row r="409" spans="1:24">
      <c r="A409" s="45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6">
        <v>330</v>
      </c>
      <c r="N409" s="41">
        <f t="shared" si="38"/>
        <v>3</v>
      </c>
      <c r="O409" s="42" t="str">
        <f t="shared" si="39"/>
        <v>33</v>
      </c>
      <c r="P409" s="42" t="str">
        <f t="shared" si="40"/>
        <v>0</v>
      </c>
      <c r="Q409" s="43">
        <f t="shared" si="41"/>
        <v>1980</v>
      </c>
      <c r="R409" s="43">
        <f t="shared" si="42"/>
        <v>33</v>
      </c>
      <c r="U409" s="40"/>
      <c r="V409" s="40"/>
      <c r="W409" s="10"/>
      <c r="X409" s="6"/>
    </row>
    <row r="410" spans="1:24">
      <c r="A410" s="45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6">
        <v>300</v>
      </c>
      <c r="N410" s="41">
        <f t="shared" si="38"/>
        <v>3</v>
      </c>
      <c r="O410" s="42" t="str">
        <f t="shared" si="39"/>
        <v>30</v>
      </c>
      <c r="P410" s="42" t="str">
        <f t="shared" si="40"/>
        <v>0</v>
      </c>
      <c r="Q410" s="43">
        <f t="shared" si="41"/>
        <v>1800</v>
      </c>
      <c r="R410" s="43">
        <f t="shared" si="42"/>
        <v>30</v>
      </c>
      <c r="U410" s="40"/>
      <c r="V410" s="40"/>
      <c r="W410" s="10"/>
      <c r="X410" s="6"/>
    </row>
    <row r="411" spans="1:24">
      <c r="A411" s="45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6">
        <v>30</v>
      </c>
      <c r="N411" s="41">
        <f t="shared" si="38"/>
        <v>2</v>
      </c>
      <c r="O411" s="42" t="str">
        <f t="shared" si="39"/>
        <v>30</v>
      </c>
      <c r="P411" s="42">
        <f t="shared" si="40"/>
        <v>0</v>
      </c>
      <c r="Q411" s="43">
        <f t="shared" si="41"/>
        <v>1800</v>
      </c>
      <c r="R411" s="43">
        <f t="shared" si="42"/>
        <v>30</v>
      </c>
      <c r="U411" s="40"/>
      <c r="V411" s="40"/>
      <c r="W411" s="10"/>
      <c r="X411" s="6"/>
    </row>
    <row r="412" spans="1:24">
      <c r="A412" s="45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6">
        <v>30</v>
      </c>
      <c r="N412" s="41">
        <f t="shared" si="38"/>
        <v>2</v>
      </c>
      <c r="O412" s="42" t="str">
        <f t="shared" si="39"/>
        <v>30</v>
      </c>
      <c r="P412" s="42">
        <f t="shared" si="40"/>
        <v>0</v>
      </c>
      <c r="Q412" s="43">
        <f t="shared" si="41"/>
        <v>1800</v>
      </c>
      <c r="R412" s="43">
        <f t="shared" si="42"/>
        <v>30</v>
      </c>
      <c r="U412" s="40"/>
      <c r="V412" s="40"/>
      <c r="W412" s="10"/>
      <c r="X412" s="6"/>
    </row>
    <row r="413" spans="1:24">
      <c r="A413" s="45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6">
        <v>130</v>
      </c>
      <c r="N413" s="41">
        <f t="shared" si="38"/>
        <v>3</v>
      </c>
      <c r="O413" s="42" t="str">
        <f t="shared" si="39"/>
        <v>13</v>
      </c>
      <c r="P413" s="42" t="str">
        <f t="shared" si="40"/>
        <v>0</v>
      </c>
      <c r="Q413" s="43">
        <f t="shared" si="41"/>
        <v>780</v>
      </c>
      <c r="R413" s="43">
        <f t="shared" si="42"/>
        <v>13</v>
      </c>
      <c r="U413" s="40"/>
      <c r="V413" s="40"/>
      <c r="W413" s="10"/>
      <c r="X413" s="6"/>
    </row>
    <row r="414" spans="1:24">
      <c r="A414" s="45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6">
        <v>30</v>
      </c>
      <c r="N414" s="41">
        <f t="shared" si="38"/>
        <v>2</v>
      </c>
      <c r="O414" s="42" t="str">
        <f t="shared" si="39"/>
        <v>30</v>
      </c>
      <c r="P414" s="42">
        <f t="shared" si="40"/>
        <v>0</v>
      </c>
      <c r="Q414" s="43">
        <f t="shared" si="41"/>
        <v>1800</v>
      </c>
      <c r="R414" s="43">
        <f t="shared" si="42"/>
        <v>30</v>
      </c>
      <c r="U414" s="40"/>
      <c r="V414" s="40"/>
      <c r="W414" s="10"/>
      <c r="X414" s="6"/>
    </row>
    <row r="415" spans="1:24">
      <c r="A415" s="45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6">
        <v>500</v>
      </c>
      <c r="N415" s="41">
        <f t="shared" si="38"/>
        <v>3</v>
      </c>
      <c r="O415" s="42" t="str">
        <f t="shared" si="39"/>
        <v>50</v>
      </c>
      <c r="P415" s="42" t="str">
        <f t="shared" si="40"/>
        <v>0</v>
      </c>
      <c r="Q415" s="43">
        <f t="shared" si="41"/>
        <v>3000</v>
      </c>
      <c r="R415" s="43">
        <f t="shared" si="42"/>
        <v>50</v>
      </c>
      <c r="U415" s="40"/>
      <c r="V415" s="40"/>
      <c r="W415" s="10"/>
      <c r="X415" s="6"/>
    </row>
    <row r="416" spans="1:24">
      <c r="A416" s="45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6">
        <v>900</v>
      </c>
      <c r="N416" s="41">
        <f t="shared" si="38"/>
        <v>3</v>
      </c>
      <c r="O416" s="42" t="str">
        <f t="shared" si="39"/>
        <v>90</v>
      </c>
      <c r="P416" s="42" t="str">
        <f t="shared" si="40"/>
        <v>0</v>
      </c>
      <c r="Q416" s="43">
        <f t="shared" si="41"/>
        <v>5400</v>
      </c>
      <c r="R416" s="43">
        <f t="shared" si="42"/>
        <v>90</v>
      </c>
      <c r="U416" s="40"/>
      <c r="V416" s="40"/>
      <c r="W416" s="10"/>
      <c r="X416" s="6"/>
    </row>
    <row r="417" spans="1:24">
      <c r="A417" s="45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6">
        <v>330</v>
      </c>
      <c r="N417" s="41">
        <f t="shared" si="38"/>
        <v>3</v>
      </c>
      <c r="O417" s="42" t="str">
        <f t="shared" si="39"/>
        <v>33</v>
      </c>
      <c r="P417" s="42" t="str">
        <f t="shared" si="40"/>
        <v>0</v>
      </c>
      <c r="Q417" s="43">
        <f t="shared" si="41"/>
        <v>1980</v>
      </c>
      <c r="R417" s="43">
        <f t="shared" si="42"/>
        <v>33</v>
      </c>
      <c r="U417" s="40"/>
      <c r="V417" s="40"/>
      <c r="W417" s="10"/>
      <c r="X417" s="6"/>
    </row>
    <row r="418" spans="1:24">
      <c r="A418" s="45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462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6">
        <v>19</v>
      </c>
      <c r="N418" s="41">
        <f t="shared" si="38"/>
        <v>2</v>
      </c>
      <c r="O418" s="42" t="str">
        <f t="shared" si="39"/>
        <v>19</v>
      </c>
      <c r="P418" s="42">
        <f t="shared" si="40"/>
        <v>0</v>
      </c>
      <c r="Q418" s="43">
        <f t="shared" si="41"/>
        <v>1140</v>
      </c>
      <c r="R418" s="43">
        <f t="shared" si="42"/>
        <v>19</v>
      </c>
      <c r="U418" s="40"/>
      <c r="V418" s="40"/>
      <c r="W418" s="10"/>
      <c r="X418" s="6"/>
    </row>
    <row r="419" spans="1:24">
      <c r="A419" s="45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462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6">
        <v>1755</v>
      </c>
      <c r="N419" s="41">
        <f t="shared" si="38"/>
        <v>4</v>
      </c>
      <c r="O419" s="42" t="str">
        <f t="shared" si="39"/>
        <v>17</v>
      </c>
      <c r="P419" s="42" t="str">
        <f t="shared" si="40"/>
        <v>55</v>
      </c>
      <c r="Q419" s="43">
        <f t="shared" si="41"/>
        <v>1075</v>
      </c>
      <c r="R419" s="43">
        <f t="shared" si="42"/>
        <v>17.916666666666668</v>
      </c>
      <c r="U419" s="40"/>
      <c r="V419" s="40"/>
      <c r="W419" s="10"/>
      <c r="X419" s="6"/>
    </row>
    <row r="420" spans="1:24">
      <c r="A420" s="45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459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6">
        <v>24</v>
      </c>
      <c r="N420" s="41">
        <f t="shared" si="38"/>
        <v>2</v>
      </c>
      <c r="O420" s="42" t="str">
        <f t="shared" si="39"/>
        <v>24</v>
      </c>
      <c r="P420" s="42">
        <f t="shared" si="40"/>
        <v>0</v>
      </c>
      <c r="Q420" s="43">
        <f t="shared" si="41"/>
        <v>1440</v>
      </c>
      <c r="R420" s="43">
        <f t="shared" si="42"/>
        <v>24</v>
      </c>
      <c r="U420" s="40"/>
      <c r="V420" s="40"/>
      <c r="W420" s="10"/>
      <c r="X420" s="6"/>
    </row>
    <row r="421" spans="1:24">
      <c r="A421" s="45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459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6">
        <v>25</v>
      </c>
      <c r="N421" s="41">
        <f t="shared" si="38"/>
        <v>2</v>
      </c>
      <c r="O421" s="42" t="str">
        <f t="shared" si="39"/>
        <v>25</v>
      </c>
      <c r="P421" s="42">
        <f t="shared" si="40"/>
        <v>0</v>
      </c>
      <c r="Q421" s="43">
        <f t="shared" si="41"/>
        <v>1500</v>
      </c>
      <c r="R421" s="43">
        <f t="shared" si="42"/>
        <v>25</v>
      </c>
      <c r="U421" s="40"/>
      <c r="V421" s="40"/>
      <c r="W421" s="10"/>
      <c r="X421" s="6"/>
    </row>
    <row r="422" spans="1:24">
      <c r="A422" s="45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6">
        <v>41</v>
      </c>
      <c r="N422" s="41">
        <f t="shared" si="38"/>
        <v>2</v>
      </c>
      <c r="O422" s="42" t="str">
        <f t="shared" si="39"/>
        <v>41</v>
      </c>
      <c r="P422" s="42">
        <f t="shared" si="40"/>
        <v>0</v>
      </c>
      <c r="Q422" s="43">
        <f t="shared" si="41"/>
        <v>2460</v>
      </c>
      <c r="R422" s="43">
        <f t="shared" si="42"/>
        <v>41</v>
      </c>
      <c r="U422" s="40"/>
      <c r="V422" s="40"/>
      <c r="W422" s="10"/>
      <c r="X422" s="6"/>
    </row>
    <row r="423" spans="1:24">
      <c r="A423" s="45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6">
        <v>15</v>
      </c>
      <c r="N423" s="41">
        <f t="shared" si="38"/>
        <v>2</v>
      </c>
      <c r="O423" s="42" t="str">
        <f t="shared" si="39"/>
        <v>15</v>
      </c>
      <c r="P423" s="42">
        <f t="shared" si="40"/>
        <v>0</v>
      </c>
      <c r="Q423" s="43">
        <f t="shared" si="41"/>
        <v>900</v>
      </c>
      <c r="R423" s="43">
        <f t="shared" si="42"/>
        <v>15</v>
      </c>
      <c r="U423" s="40"/>
      <c r="V423" s="40"/>
      <c r="W423" s="10"/>
      <c r="X423" s="6"/>
    </row>
    <row r="424" spans="1:24">
      <c r="A424" s="45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469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6">
        <v>330</v>
      </c>
      <c r="N424" s="41">
        <f t="shared" si="38"/>
        <v>3</v>
      </c>
      <c r="O424" s="42" t="str">
        <f t="shared" si="39"/>
        <v>33</v>
      </c>
      <c r="P424" s="42" t="str">
        <f t="shared" si="40"/>
        <v>0</v>
      </c>
      <c r="Q424" s="43">
        <f t="shared" si="41"/>
        <v>1980</v>
      </c>
      <c r="R424" s="43">
        <f t="shared" si="42"/>
        <v>33</v>
      </c>
      <c r="U424" s="40"/>
      <c r="V424" s="40"/>
      <c r="W424" s="10"/>
      <c r="X424" s="6"/>
    </row>
    <row r="425" spans="1:24">
      <c r="A425" s="45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469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6">
        <v>8</v>
      </c>
      <c r="N425" s="41">
        <f t="shared" si="38"/>
        <v>1</v>
      </c>
      <c r="O425" s="42" t="str">
        <f t="shared" si="39"/>
        <v>8</v>
      </c>
      <c r="P425" s="42">
        <f t="shared" si="40"/>
        <v>0</v>
      </c>
      <c r="Q425" s="43">
        <f t="shared" si="41"/>
        <v>480</v>
      </c>
      <c r="R425" s="43">
        <f t="shared" si="42"/>
        <v>8</v>
      </c>
      <c r="U425" s="40"/>
      <c r="V425" s="40"/>
      <c r="W425" s="10"/>
      <c r="X425" s="6"/>
    </row>
    <row r="426" spans="1:24">
      <c r="A426" s="45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6">
        <v>1</v>
      </c>
      <c r="N426" s="41">
        <f t="shared" si="38"/>
        <v>1</v>
      </c>
      <c r="O426" s="42" t="str">
        <f t="shared" si="39"/>
        <v>1</v>
      </c>
      <c r="P426" s="42">
        <f t="shared" si="40"/>
        <v>0</v>
      </c>
      <c r="Q426" s="43">
        <f t="shared" si="41"/>
        <v>60</v>
      </c>
      <c r="R426" s="43">
        <f t="shared" si="42"/>
        <v>1</v>
      </c>
      <c r="U426" s="40"/>
      <c r="V426" s="40"/>
      <c r="W426" s="10"/>
      <c r="X426" s="6"/>
    </row>
    <row r="427" spans="1:24">
      <c r="A427" s="45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6">
        <v>14</v>
      </c>
      <c r="N427" s="41">
        <f t="shared" si="38"/>
        <v>2</v>
      </c>
      <c r="O427" s="42" t="str">
        <f t="shared" si="39"/>
        <v>14</v>
      </c>
      <c r="P427" s="42">
        <f t="shared" si="40"/>
        <v>0</v>
      </c>
      <c r="Q427" s="43">
        <f t="shared" si="41"/>
        <v>840</v>
      </c>
      <c r="R427" s="43">
        <f t="shared" si="42"/>
        <v>14</v>
      </c>
      <c r="U427" s="40"/>
      <c r="V427" s="40"/>
      <c r="W427" s="10"/>
      <c r="X427" s="6"/>
    </row>
    <row r="428" spans="1:24">
      <c r="A428" s="45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470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6">
        <v>2640</v>
      </c>
      <c r="N428" s="41">
        <f t="shared" si="38"/>
        <v>4</v>
      </c>
      <c r="O428" s="42" t="str">
        <f t="shared" si="39"/>
        <v>26</v>
      </c>
      <c r="P428" s="42" t="str">
        <f t="shared" si="40"/>
        <v>40</v>
      </c>
      <c r="Q428" s="43">
        <f t="shared" si="41"/>
        <v>1600</v>
      </c>
      <c r="R428" s="43">
        <f t="shared" si="42"/>
        <v>26.666666666666668</v>
      </c>
      <c r="U428" s="40"/>
      <c r="V428" s="40"/>
      <c r="W428" s="10"/>
      <c r="X428" s="6"/>
    </row>
    <row r="429" spans="1:24">
      <c r="A429" s="45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6">
        <v>1</v>
      </c>
      <c r="N429" s="41">
        <f t="shared" si="38"/>
        <v>1</v>
      </c>
      <c r="O429" s="42" t="str">
        <f t="shared" si="39"/>
        <v>1</v>
      </c>
      <c r="P429" s="42">
        <f t="shared" si="40"/>
        <v>0</v>
      </c>
      <c r="Q429" s="43">
        <f t="shared" si="41"/>
        <v>60</v>
      </c>
      <c r="R429" s="43">
        <f t="shared" si="42"/>
        <v>1</v>
      </c>
      <c r="U429" s="40"/>
      <c r="V429" s="40"/>
      <c r="W429" s="10"/>
      <c r="X429" s="6"/>
    </row>
    <row r="430" spans="1:24">
      <c r="A430" s="45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6">
        <v>196</v>
      </c>
      <c r="N430" s="41">
        <f t="shared" si="38"/>
        <v>3</v>
      </c>
      <c r="O430" s="42" t="str">
        <f t="shared" si="39"/>
        <v>19</v>
      </c>
      <c r="P430" s="42" t="str">
        <f t="shared" si="40"/>
        <v>6</v>
      </c>
      <c r="Q430" s="43">
        <f t="shared" si="41"/>
        <v>1146</v>
      </c>
      <c r="R430" s="43">
        <f t="shared" si="42"/>
        <v>19.100000000000001</v>
      </c>
      <c r="U430" s="40"/>
      <c r="V430" s="40"/>
      <c r="W430" s="10"/>
      <c r="X430" s="6"/>
    </row>
    <row r="431" spans="1:24">
      <c r="A431" s="45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6">
        <v>51</v>
      </c>
      <c r="N431" s="41">
        <f t="shared" si="38"/>
        <v>2</v>
      </c>
      <c r="O431" s="42" t="str">
        <f t="shared" si="39"/>
        <v>51</v>
      </c>
      <c r="P431" s="42">
        <f t="shared" si="40"/>
        <v>0</v>
      </c>
      <c r="Q431" s="43">
        <f t="shared" si="41"/>
        <v>3060</v>
      </c>
      <c r="R431" s="43">
        <f t="shared" si="42"/>
        <v>51</v>
      </c>
      <c r="U431" s="40"/>
      <c r="V431" s="40"/>
      <c r="W431" s="10"/>
      <c r="X431" s="6"/>
    </row>
    <row r="432" spans="1:24">
      <c r="A432" s="45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6">
        <v>107</v>
      </c>
      <c r="N432" s="41">
        <f t="shared" si="38"/>
        <v>3</v>
      </c>
      <c r="O432" s="42" t="str">
        <f t="shared" si="39"/>
        <v>10</v>
      </c>
      <c r="P432" s="42" t="str">
        <f t="shared" si="40"/>
        <v>7</v>
      </c>
      <c r="Q432" s="43">
        <f t="shared" si="41"/>
        <v>607</v>
      </c>
      <c r="R432" s="43">
        <f t="shared" si="42"/>
        <v>10.116666666666667</v>
      </c>
      <c r="U432" s="40"/>
      <c r="V432" s="40"/>
      <c r="W432" s="10"/>
      <c r="X432" s="6"/>
    </row>
    <row r="433" spans="1:24">
      <c r="A433" s="45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6">
        <v>254</v>
      </c>
      <c r="N433" s="41">
        <f t="shared" si="38"/>
        <v>3</v>
      </c>
      <c r="O433" s="42" t="str">
        <f t="shared" si="39"/>
        <v>25</v>
      </c>
      <c r="P433" s="42" t="str">
        <f t="shared" si="40"/>
        <v>4</v>
      </c>
      <c r="Q433" s="43">
        <f t="shared" si="41"/>
        <v>1504</v>
      </c>
      <c r="R433" s="43">
        <f t="shared" si="42"/>
        <v>25.066666666666666</v>
      </c>
      <c r="U433" s="40"/>
      <c r="V433" s="40"/>
      <c r="W433" s="10"/>
      <c r="X433" s="6"/>
    </row>
    <row r="434" spans="1:24">
      <c r="A434" s="45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6">
        <v>38</v>
      </c>
      <c r="N434" s="41">
        <f t="shared" si="38"/>
        <v>2</v>
      </c>
      <c r="O434" s="42" t="str">
        <f t="shared" si="39"/>
        <v>38</v>
      </c>
      <c r="P434" s="42">
        <f t="shared" si="40"/>
        <v>0</v>
      </c>
      <c r="Q434" s="43">
        <f t="shared" si="41"/>
        <v>2280</v>
      </c>
      <c r="R434" s="43">
        <f t="shared" si="42"/>
        <v>38</v>
      </c>
      <c r="U434" s="40"/>
      <c r="V434" s="40"/>
      <c r="W434" s="10"/>
      <c r="X434" s="6"/>
    </row>
    <row r="435" spans="1:24">
      <c r="A435" s="45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6">
        <v>15</v>
      </c>
      <c r="N435" s="41">
        <f t="shared" si="38"/>
        <v>2</v>
      </c>
      <c r="O435" s="42" t="str">
        <f t="shared" si="39"/>
        <v>15</v>
      </c>
      <c r="P435" s="42">
        <f t="shared" si="40"/>
        <v>0</v>
      </c>
      <c r="Q435" s="43">
        <f t="shared" si="41"/>
        <v>900</v>
      </c>
      <c r="R435" s="43">
        <f t="shared" si="42"/>
        <v>15</v>
      </c>
      <c r="U435" s="40"/>
      <c r="V435" s="40"/>
      <c r="W435" s="10"/>
      <c r="X435" s="6"/>
    </row>
    <row r="436" spans="1:24">
      <c r="A436" s="45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6">
        <v>136</v>
      </c>
      <c r="N436" s="41">
        <f t="shared" si="38"/>
        <v>3</v>
      </c>
      <c r="O436" s="42" t="str">
        <f t="shared" si="39"/>
        <v>13</v>
      </c>
      <c r="P436" s="42" t="str">
        <f t="shared" si="40"/>
        <v>6</v>
      </c>
      <c r="Q436" s="43">
        <f t="shared" si="41"/>
        <v>786</v>
      </c>
      <c r="R436" s="43">
        <f t="shared" si="42"/>
        <v>13.1</v>
      </c>
      <c r="U436" s="40"/>
      <c r="V436" s="40"/>
      <c r="W436" s="10"/>
      <c r="X436" s="6"/>
    </row>
    <row r="437" spans="1:24">
      <c r="A437" s="45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6">
        <v>45</v>
      </c>
      <c r="N437" s="41">
        <f t="shared" si="38"/>
        <v>2</v>
      </c>
      <c r="O437" s="42" t="str">
        <f t="shared" si="39"/>
        <v>45</v>
      </c>
      <c r="P437" s="42">
        <f t="shared" si="40"/>
        <v>0</v>
      </c>
      <c r="Q437" s="43">
        <f t="shared" si="41"/>
        <v>2700</v>
      </c>
      <c r="R437" s="43">
        <f t="shared" si="42"/>
        <v>45</v>
      </c>
      <c r="U437" s="40"/>
      <c r="V437" s="40"/>
      <c r="W437" s="10"/>
      <c r="X437" s="6"/>
    </row>
    <row r="438" spans="1:24">
      <c r="A438" s="45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472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6">
        <v>452</v>
      </c>
      <c r="N438" s="41">
        <f t="shared" si="38"/>
        <v>3</v>
      </c>
      <c r="O438" s="42" t="str">
        <f t="shared" si="39"/>
        <v>45</v>
      </c>
      <c r="P438" s="42" t="str">
        <f t="shared" si="40"/>
        <v>2</v>
      </c>
      <c r="Q438" s="43">
        <f t="shared" si="41"/>
        <v>2702</v>
      </c>
      <c r="R438" s="43">
        <f t="shared" si="42"/>
        <v>45.033333333333331</v>
      </c>
      <c r="U438" s="40"/>
      <c r="V438" s="40"/>
      <c r="W438" s="10"/>
      <c r="X438" s="6"/>
    </row>
    <row r="439" spans="1:24">
      <c r="A439" s="45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472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6">
        <v>532</v>
      </c>
      <c r="N439" s="41">
        <f t="shared" si="38"/>
        <v>3</v>
      </c>
      <c r="O439" s="42" t="str">
        <f t="shared" si="39"/>
        <v>53</v>
      </c>
      <c r="P439" s="42" t="str">
        <f t="shared" si="40"/>
        <v>2</v>
      </c>
      <c r="Q439" s="43">
        <f t="shared" si="41"/>
        <v>3182</v>
      </c>
      <c r="R439" s="43">
        <f t="shared" si="42"/>
        <v>53.033333333333331</v>
      </c>
      <c r="U439" s="40"/>
      <c r="V439" s="40"/>
      <c r="W439" s="10"/>
      <c r="X439" s="6"/>
    </row>
    <row r="440" spans="1:24">
      <c r="A440" s="45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6">
        <v>144</v>
      </c>
      <c r="N440" s="41">
        <f t="shared" si="38"/>
        <v>3</v>
      </c>
      <c r="O440" s="42" t="str">
        <f t="shared" si="39"/>
        <v>14</v>
      </c>
      <c r="P440" s="42" t="str">
        <f t="shared" si="40"/>
        <v>4</v>
      </c>
      <c r="Q440" s="43">
        <f t="shared" si="41"/>
        <v>844</v>
      </c>
      <c r="R440" s="43">
        <f t="shared" si="42"/>
        <v>14.066666666666666</v>
      </c>
      <c r="U440" s="40"/>
      <c r="V440" s="40"/>
      <c r="W440" s="10"/>
      <c r="X440" s="6"/>
    </row>
    <row r="441" spans="1:24">
      <c r="A441" s="45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6">
        <v>49</v>
      </c>
      <c r="N441" s="41">
        <f t="shared" si="38"/>
        <v>2</v>
      </c>
      <c r="O441" s="42" t="str">
        <f t="shared" si="39"/>
        <v>49</v>
      </c>
      <c r="P441" s="42">
        <f t="shared" si="40"/>
        <v>0</v>
      </c>
      <c r="Q441" s="43">
        <f t="shared" si="41"/>
        <v>2940</v>
      </c>
      <c r="R441" s="43">
        <f t="shared" si="42"/>
        <v>49</v>
      </c>
      <c r="U441" s="40"/>
      <c r="V441" s="40"/>
      <c r="W441" s="10"/>
      <c r="X441" s="6"/>
    </row>
    <row r="442" spans="1:24">
      <c r="A442" s="45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6">
        <v>45</v>
      </c>
      <c r="N442" s="41">
        <f t="shared" si="38"/>
        <v>2</v>
      </c>
      <c r="O442" s="42" t="str">
        <f t="shared" si="39"/>
        <v>45</v>
      </c>
      <c r="P442" s="42">
        <f t="shared" si="40"/>
        <v>0</v>
      </c>
      <c r="Q442" s="43">
        <f t="shared" si="41"/>
        <v>2700</v>
      </c>
      <c r="R442" s="43">
        <f t="shared" si="42"/>
        <v>45</v>
      </c>
      <c r="U442" s="40"/>
      <c r="V442" s="40"/>
      <c r="W442" s="10"/>
      <c r="X442" s="6"/>
    </row>
    <row r="443" spans="1:24">
      <c r="A443" s="45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6">
        <v>189</v>
      </c>
      <c r="N443" s="41">
        <f t="shared" si="38"/>
        <v>3</v>
      </c>
      <c r="O443" s="42" t="str">
        <f t="shared" si="39"/>
        <v>18</v>
      </c>
      <c r="P443" s="42" t="str">
        <f t="shared" si="40"/>
        <v>9</v>
      </c>
      <c r="Q443" s="43">
        <f t="shared" si="41"/>
        <v>1089</v>
      </c>
      <c r="R443" s="43">
        <f t="shared" si="42"/>
        <v>18.149999999999999</v>
      </c>
      <c r="U443" s="40"/>
      <c r="V443" s="40"/>
      <c r="W443" s="10"/>
      <c r="X443" s="6"/>
    </row>
    <row r="444" spans="1:24">
      <c r="A444" s="45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6">
        <v>362</v>
      </c>
      <c r="N444" s="41">
        <f t="shared" si="38"/>
        <v>3</v>
      </c>
      <c r="O444" s="42" t="str">
        <f t="shared" si="39"/>
        <v>36</v>
      </c>
      <c r="P444" s="42" t="str">
        <f t="shared" si="40"/>
        <v>2</v>
      </c>
      <c r="Q444" s="43">
        <f t="shared" si="41"/>
        <v>2162</v>
      </c>
      <c r="R444" s="43">
        <f t="shared" si="42"/>
        <v>36.033333333333331</v>
      </c>
      <c r="U444" s="40"/>
      <c r="V444" s="40"/>
      <c r="W444" s="10"/>
      <c r="X444" s="6"/>
    </row>
    <row r="445" spans="1:24">
      <c r="A445" s="45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6">
        <v>11</v>
      </c>
      <c r="N445" s="41">
        <f t="shared" si="38"/>
        <v>2</v>
      </c>
      <c r="O445" s="42" t="str">
        <f t="shared" si="39"/>
        <v>11</v>
      </c>
      <c r="P445" s="42">
        <f t="shared" si="40"/>
        <v>0</v>
      </c>
      <c r="Q445" s="43">
        <f t="shared" si="41"/>
        <v>660</v>
      </c>
      <c r="R445" s="43">
        <f t="shared" si="42"/>
        <v>11</v>
      </c>
      <c r="U445" s="40"/>
      <c r="V445" s="40"/>
      <c r="W445" s="10"/>
      <c r="X445" s="6"/>
    </row>
    <row r="446" spans="1:24">
      <c r="A446" s="45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6">
        <v>1</v>
      </c>
      <c r="N446" s="41">
        <f t="shared" si="38"/>
        <v>1</v>
      </c>
      <c r="O446" s="42" t="str">
        <f t="shared" si="39"/>
        <v>1</v>
      </c>
      <c r="P446" s="42">
        <f t="shared" si="40"/>
        <v>0</v>
      </c>
      <c r="Q446" s="43">
        <f t="shared" si="41"/>
        <v>60</v>
      </c>
      <c r="R446" s="43">
        <f t="shared" si="42"/>
        <v>1</v>
      </c>
      <c r="U446" s="40"/>
      <c r="V446" s="40"/>
      <c r="W446" s="10"/>
      <c r="X446" s="6"/>
    </row>
    <row r="447" spans="1:24">
      <c r="A447" s="45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6">
        <v>35</v>
      </c>
      <c r="N447" s="41">
        <f t="shared" si="38"/>
        <v>2</v>
      </c>
      <c r="O447" s="42" t="str">
        <f t="shared" si="39"/>
        <v>35</v>
      </c>
      <c r="P447" s="42">
        <f t="shared" si="40"/>
        <v>0</v>
      </c>
      <c r="Q447" s="43">
        <f t="shared" si="41"/>
        <v>2100</v>
      </c>
      <c r="R447" s="43">
        <f t="shared" si="42"/>
        <v>35</v>
      </c>
      <c r="U447" s="40"/>
      <c r="V447" s="40"/>
      <c r="W447" s="10"/>
      <c r="X447" s="6"/>
    </row>
    <row r="448" spans="1:24">
      <c r="A448" s="45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6">
        <v>830</v>
      </c>
      <c r="N448" s="41">
        <f t="shared" si="38"/>
        <v>3</v>
      </c>
      <c r="O448" s="42" t="str">
        <f t="shared" si="39"/>
        <v>83</v>
      </c>
      <c r="P448" s="42" t="str">
        <f t="shared" si="40"/>
        <v>0</v>
      </c>
      <c r="Q448" s="43">
        <f t="shared" si="41"/>
        <v>4980</v>
      </c>
      <c r="R448" s="43">
        <f t="shared" si="42"/>
        <v>83</v>
      </c>
      <c r="U448" s="40"/>
      <c r="V448" s="40"/>
      <c r="W448" s="10"/>
      <c r="X448" s="6"/>
    </row>
    <row r="449" spans="1:24">
      <c r="A449" s="45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6">
        <v>630</v>
      </c>
      <c r="N449" s="41">
        <f t="shared" si="38"/>
        <v>3</v>
      </c>
      <c r="O449" s="42" t="str">
        <f t="shared" si="39"/>
        <v>63</v>
      </c>
      <c r="P449" s="42" t="str">
        <f t="shared" si="40"/>
        <v>0</v>
      </c>
      <c r="Q449" s="43">
        <f t="shared" si="41"/>
        <v>3780</v>
      </c>
      <c r="R449" s="43">
        <f t="shared" si="42"/>
        <v>63</v>
      </c>
      <c r="U449" s="40"/>
      <c r="V449" s="40"/>
      <c r="W449" s="10"/>
      <c r="X449" s="6"/>
    </row>
    <row r="450" spans="1:24">
      <c r="A450" s="45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466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6">
        <v>251</v>
      </c>
      <c r="N450" s="41">
        <f t="shared" si="38"/>
        <v>3</v>
      </c>
      <c r="O450" s="42" t="str">
        <f t="shared" si="39"/>
        <v>25</v>
      </c>
      <c r="P450" s="42" t="str">
        <f t="shared" si="40"/>
        <v>1</v>
      </c>
      <c r="Q450" s="43">
        <f t="shared" si="41"/>
        <v>1501</v>
      </c>
      <c r="R450" s="43">
        <f t="shared" si="42"/>
        <v>25.016666666666666</v>
      </c>
      <c r="U450" s="40"/>
      <c r="V450" s="40"/>
      <c r="W450" s="10"/>
      <c r="X450" s="6"/>
    </row>
    <row r="451" spans="1:24">
      <c r="A451" s="45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6">
        <v>245</v>
      </c>
      <c r="N451" s="41">
        <f t="shared" ref="N451:N514" si="44">LEN($M451)</f>
        <v>3</v>
      </c>
      <c r="O451" s="42" t="str">
        <f t="shared" ref="O451:O514" si="45">IF(N451="1",$M451,IF(N451=2,LEFT($M451,2),LEFT($M451,2)))</f>
        <v>24</v>
      </c>
      <c r="P451" s="42" t="str">
        <f t="shared" ref="P451:P514" si="46">IF(N451&lt;=2,0,MID($M451,3,3))</f>
        <v>5</v>
      </c>
      <c r="Q451" s="43">
        <f t="shared" ref="Q451:Q514" si="47">(O451*60)+P451</f>
        <v>1445</v>
      </c>
      <c r="R451" s="43">
        <f t="shared" ref="R451:R514" si="48">+Q451/60</f>
        <v>24.083333333333332</v>
      </c>
      <c r="U451" s="40"/>
      <c r="V451" s="40"/>
      <c r="W451" s="10"/>
      <c r="X451" s="6"/>
    </row>
    <row r="452" spans="1:24">
      <c r="A452" s="45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6">
        <v>234</v>
      </c>
      <c r="N452" s="41">
        <f t="shared" si="44"/>
        <v>3</v>
      </c>
      <c r="O452" s="42" t="str">
        <f t="shared" si="45"/>
        <v>23</v>
      </c>
      <c r="P452" s="42" t="str">
        <f t="shared" si="46"/>
        <v>4</v>
      </c>
      <c r="Q452" s="43">
        <f t="shared" si="47"/>
        <v>1384</v>
      </c>
      <c r="R452" s="43">
        <f t="shared" si="48"/>
        <v>23.066666666666666</v>
      </c>
      <c r="U452" s="40"/>
      <c r="V452" s="40"/>
      <c r="W452" s="10"/>
      <c r="X452" s="6"/>
    </row>
    <row r="453" spans="1:24">
      <c r="A453" s="45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26">
        <v>59</v>
      </c>
      <c r="N453" s="41">
        <f t="shared" si="44"/>
        <v>2</v>
      </c>
      <c r="O453" s="42" t="str">
        <f t="shared" si="45"/>
        <v>59</v>
      </c>
      <c r="P453" s="42">
        <f t="shared" si="46"/>
        <v>0</v>
      </c>
      <c r="Q453" s="43">
        <f t="shared" si="47"/>
        <v>3540</v>
      </c>
      <c r="R453" s="43">
        <f t="shared" si="48"/>
        <v>59</v>
      </c>
      <c r="U453" s="40"/>
      <c r="V453" s="40"/>
      <c r="W453" s="10"/>
      <c r="X453" s="6"/>
    </row>
    <row r="454" spans="1:24">
      <c r="A454" s="45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26">
        <v>74</v>
      </c>
      <c r="N454" s="41">
        <f t="shared" si="44"/>
        <v>2</v>
      </c>
      <c r="O454" s="42" t="str">
        <f t="shared" si="45"/>
        <v>74</v>
      </c>
      <c r="P454" s="42">
        <f t="shared" si="46"/>
        <v>0</v>
      </c>
      <c r="Q454" s="43">
        <f t="shared" si="47"/>
        <v>4440</v>
      </c>
      <c r="R454" s="43">
        <f t="shared" si="48"/>
        <v>74</v>
      </c>
      <c r="U454" s="40"/>
      <c r="V454" s="40"/>
      <c r="W454" s="10"/>
      <c r="X454" s="6"/>
    </row>
    <row r="455" spans="1:24">
      <c r="A455" s="45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26">
        <v>60</v>
      </c>
      <c r="N455" s="41">
        <f t="shared" si="44"/>
        <v>2</v>
      </c>
      <c r="O455" s="42" t="str">
        <f t="shared" si="45"/>
        <v>60</v>
      </c>
      <c r="P455" s="42">
        <f t="shared" si="46"/>
        <v>0</v>
      </c>
      <c r="Q455" s="43">
        <f t="shared" si="47"/>
        <v>3600</v>
      </c>
      <c r="R455" s="43">
        <f t="shared" si="48"/>
        <v>60</v>
      </c>
      <c r="U455" s="40"/>
      <c r="V455" s="40"/>
      <c r="W455" s="10"/>
      <c r="X455" s="6"/>
    </row>
    <row r="456" spans="1:24">
      <c r="A456" s="45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6">
        <v>335</v>
      </c>
      <c r="N456" s="41">
        <f t="shared" si="44"/>
        <v>3</v>
      </c>
      <c r="O456" s="42" t="str">
        <f t="shared" si="45"/>
        <v>33</v>
      </c>
      <c r="P456" s="42" t="str">
        <f t="shared" si="46"/>
        <v>5</v>
      </c>
      <c r="Q456" s="43">
        <f t="shared" si="47"/>
        <v>1985</v>
      </c>
      <c r="R456" s="43">
        <f t="shared" si="48"/>
        <v>33.083333333333336</v>
      </c>
      <c r="U456" s="40"/>
      <c r="V456" s="40"/>
      <c r="W456" s="10"/>
      <c r="X456" s="6"/>
    </row>
    <row r="457" spans="1:24">
      <c r="A457" s="45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6">
        <v>2</v>
      </c>
      <c r="N457" s="41">
        <f t="shared" si="44"/>
        <v>1</v>
      </c>
      <c r="O457" s="42" t="str">
        <f t="shared" si="45"/>
        <v>2</v>
      </c>
      <c r="P457" s="42">
        <f t="shared" si="46"/>
        <v>0</v>
      </c>
      <c r="Q457" s="43">
        <f t="shared" si="47"/>
        <v>120</v>
      </c>
      <c r="R457" s="43">
        <f t="shared" si="48"/>
        <v>2</v>
      </c>
      <c r="U457" s="40"/>
      <c r="V457" s="40"/>
      <c r="W457" s="10"/>
      <c r="X457" s="6"/>
    </row>
    <row r="458" spans="1:24">
      <c r="A458" s="45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462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6">
        <v>830</v>
      </c>
      <c r="N458" s="41">
        <f t="shared" si="44"/>
        <v>3</v>
      </c>
      <c r="O458" s="42" t="str">
        <f t="shared" si="45"/>
        <v>83</v>
      </c>
      <c r="P458" s="42" t="str">
        <f t="shared" si="46"/>
        <v>0</v>
      </c>
      <c r="Q458" s="43">
        <f t="shared" si="47"/>
        <v>4980</v>
      </c>
      <c r="R458" s="43">
        <f t="shared" si="48"/>
        <v>83</v>
      </c>
      <c r="U458" s="40"/>
      <c r="V458" s="40"/>
      <c r="W458" s="10"/>
      <c r="X458" s="6"/>
    </row>
    <row r="459" spans="1:24">
      <c r="A459" s="45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462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6">
        <v>1</v>
      </c>
      <c r="N459" s="41">
        <f t="shared" si="44"/>
        <v>1</v>
      </c>
      <c r="O459" s="42" t="str">
        <f t="shared" si="45"/>
        <v>1</v>
      </c>
      <c r="P459" s="42">
        <f t="shared" si="46"/>
        <v>0</v>
      </c>
      <c r="Q459" s="43">
        <f t="shared" si="47"/>
        <v>60</v>
      </c>
      <c r="R459" s="43">
        <f t="shared" si="48"/>
        <v>1</v>
      </c>
      <c r="U459" s="40"/>
      <c r="V459" s="40"/>
      <c r="W459" s="10"/>
      <c r="X459" s="6"/>
    </row>
    <row r="460" spans="1:24">
      <c r="A460" s="45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462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6">
        <v>7</v>
      </c>
      <c r="N460" s="41">
        <f t="shared" si="44"/>
        <v>1</v>
      </c>
      <c r="O460" s="42" t="str">
        <f t="shared" si="45"/>
        <v>7</v>
      </c>
      <c r="P460" s="42">
        <f t="shared" si="46"/>
        <v>0</v>
      </c>
      <c r="Q460" s="43">
        <f t="shared" si="47"/>
        <v>420</v>
      </c>
      <c r="R460" s="43">
        <f t="shared" si="48"/>
        <v>7</v>
      </c>
      <c r="U460" s="40"/>
      <c r="V460" s="40"/>
      <c r="W460" s="10"/>
      <c r="X460" s="6"/>
    </row>
    <row r="461" spans="1:24">
      <c r="A461" s="45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6">
        <v>9</v>
      </c>
      <c r="N461" s="41">
        <f t="shared" si="44"/>
        <v>1</v>
      </c>
      <c r="O461" s="42" t="str">
        <f t="shared" si="45"/>
        <v>9</v>
      </c>
      <c r="P461" s="42">
        <f t="shared" si="46"/>
        <v>0</v>
      </c>
      <c r="Q461" s="43">
        <f t="shared" si="47"/>
        <v>540</v>
      </c>
      <c r="R461" s="43">
        <f t="shared" si="48"/>
        <v>9</v>
      </c>
      <c r="U461" s="40"/>
      <c r="V461" s="40"/>
      <c r="W461" s="10"/>
      <c r="X461" s="6"/>
    </row>
    <row r="462" spans="1:24">
      <c r="A462" s="45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6">
        <v>28</v>
      </c>
      <c r="N462" s="41">
        <f t="shared" si="44"/>
        <v>2</v>
      </c>
      <c r="O462" s="42" t="str">
        <f t="shared" si="45"/>
        <v>28</v>
      </c>
      <c r="P462" s="42">
        <f t="shared" si="46"/>
        <v>0</v>
      </c>
      <c r="Q462" s="43">
        <f t="shared" si="47"/>
        <v>1680</v>
      </c>
      <c r="R462" s="43">
        <f t="shared" si="48"/>
        <v>28</v>
      </c>
      <c r="U462" s="40"/>
      <c r="V462" s="40"/>
      <c r="W462" s="10"/>
      <c r="X462" s="6"/>
    </row>
    <row r="463" spans="1:24">
      <c r="A463" s="45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467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6">
        <v>26</v>
      </c>
      <c r="N463" s="41">
        <f t="shared" si="44"/>
        <v>2</v>
      </c>
      <c r="O463" s="42" t="str">
        <f t="shared" si="45"/>
        <v>26</v>
      </c>
      <c r="P463" s="42">
        <f t="shared" si="46"/>
        <v>0</v>
      </c>
      <c r="Q463" s="43">
        <f t="shared" si="47"/>
        <v>1560</v>
      </c>
      <c r="R463" s="43">
        <f t="shared" si="48"/>
        <v>26</v>
      </c>
      <c r="U463" s="40"/>
      <c r="V463" s="40"/>
      <c r="W463" s="10"/>
      <c r="X463" s="6"/>
    </row>
    <row r="464" spans="1:24">
      <c r="A464" s="45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467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6">
        <v>2333</v>
      </c>
      <c r="N464" s="41">
        <f t="shared" si="44"/>
        <v>4</v>
      </c>
      <c r="O464" s="42" t="str">
        <f t="shared" si="45"/>
        <v>23</v>
      </c>
      <c r="P464" s="42" t="str">
        <f t="shared" si="46"/>
        <v>33</v>
      </c>
      <c r="Q464" s="43">
        <f t="shared" si="47"/>
        <v>1413</v>
      </c>
      <c r="R464" s="43">
        <f t="shared" si="48"/>
        <v>23.55</v>
      </c>
      <c r="U464" s="40"/>
      <c r="V464" s="40"/>
      <c r="W464" s="10"/>
      <c r="X464" s="6"/>
    </row>
    <row r="465" spans="1:24">
      <c r="A465" s="45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467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6">
        <v>835</v>
      </c>
      <c r="N465" s="41">
        <f t="shared" si="44"/>
        <v>3</v>
      </c>
      <c r="O465" s="42" t="str">
        <f t="shared" si="45"/>
        <v>83</v>
      </c>
      <c r="P465" s="42" t="str">
        <f t="shared" si="46"/>
        <v>5</v>
      </c>
      <c r="Q465" s="43">
        <f t="shared" si="47"/>
        <v>4985</v>
      </c>
      <c r="R465" s="43">
        <f t="shared" si="48"/>
        <v>83.083333333333329</v>
      </c>
      <c r="U465" s="40"/>
      <c r="V465" s="40"/>
      <c r="W465" s="10"/>
      <c r="X465" s="6"/>
    </row>
    <row r="466" spans="1:24">
      <c r="A466" s="45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467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6">
        <v>3</v>
      </c>
      <c r="N466" s="41">
        <f t="shared" si="44"/>
        <v>1</v>
      </c>
      <c r="O466" s="42" t="str">
        <f t="shared" si="45"/>
        <v>3</v>
      </c>
      <c r="P466" s="42">
        <f t="shared" si="46"/>
        <v>0</v>
      </c>
      <c r="Q466" s="43">
        <f t="shared" si="47"/>
        <v>180</v>
      </c>
      <c r="R466" s="43">
        <f t="shared" si="48"/>
        <v>3</v>
      </c>
      <c r="U466" s="40"/>
      <c r="V466" s="40"/>
      <c r="W466" s="10"/>
      <c r="X466" s="6"/>
    </row>
    <row r="467" spans="1:24">
      <c r="A467" s="45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467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6">
        <v>3</v>
      </c>
      <c r="N467" s="41">
        <f t="shared" si="44"/>
        <v>1</v>
      </c>
      <c r="O467" s="42" t="str">
        <f t="shared" si="45"/>
        <v>3</v>
      </c>
      <c r="P467" s="42">
        <f t="shared" si="46"/>
        <v>0</v>
      </c>
      <c r="Q467" s="43">
        <f t="shared" si="47"/>
        <v>180</v>
      </c>
      <c r="R467" s="43">
        <f t="shared" si="48"/>
        <v>3</v>
      </c>
      <c r="U467" s="40"/>
      <c r="V467" s="40"/>
      <c r="W467" s="10"/>
      <c r="X467" s="6"/>
    </row>
    <row r="468" spans="1:24">
      <c r="A468" s="45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467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6">
        <v>5</v>
      </c>
      <c r="N468" s="41">
        <f t="shared" si="44"/>
        <v>1</v>
      </c>
      <c r="O468" s="42" t="str">
        <f t="shared" si="45"/>
        <v>5</v>
      </c>
      <c r="P468" s="42">
        <f t="shared" si="46"/>
        <v>0</v>
      </c>
      <c r="Q468" s="43">
        <f t="shared" si="47"/>
        <v>300</v>
      </c>
      <c r="R468" s="43">
        <f t="shared" si="48"/>
        <v>5</v>
      </c>
      <c r="U468" s="40"/>
      <c r="V468" s="40"/>
      <c r="W468" s="10"/>
      <c r="X468" s="6"/>
    </row>
    <row r="469" spans="1:24">
      <c r="A469" s="45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469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6">
        <v>2</v>
      </c>
      <c r="N469" s="41">
        <f t="shared" si="44"/>
        <v>1</v>
      </c>
      <c r="O469" s="42" t="str">
        <f t="shared" si="45"/>
        <v>2</v>
      </c>
      <c r="P469" s="42">
        <f t="shared" si="46"/>
        <v>0</v>
      </c>
      <c r="Q469" s="43">
        <f t="shared" si="47"/>
        <v>120</v>
      </c>
      <c r="R469" s="43">
        <f t="shared" si="48"/>
        <v>2</v>
      </c>
      <c r="U469" s="40"/>
      <c r="V469" s="40"/>
      <c r="W469" s="10"/>
      <c r="X469" s="6"/>
    </row>
    <row r="470" spans="1:24">
      <c r="A470" s="45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6">
        <v>354</v>
      </c>
      <c r="N470" s="41">
        <f t="shared" si="44"/>
        <v>3</v>
      </c>
      <c r="O470" s="42" t="str">
        <f t="shared" si="45"/>
        <v>35</v>
      </c>
      <c r="P470" s="42" t="str">
        <f t="shared" si="46"/>
        <v>4</v>
      </c>
      <c r="Q470" s="43">
        <f t="shared" si="47"/>
        <v>2104</v>
      </c>
      <c r="R470" s="43">
        <f t="shared" si="48"/>
        <v>35.06666666666667</v>
      </c>
      <c r="U470" s="40"/>
      <c r="V470" s="40"/>
      <c r="W470" s="10"/>
      <c r="X470" s="6"/>
    </row>
    <row r="471" spans="1:24">
      <c r="A471" s="45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6">
        <v>4</v>
      </c>
      <c r="N471" s="41">
        <f t="shared" si="44"/>
        <v>1</v>
      </c>
      <c r="O471" s="42" t="str">
        <f t="shared" si="45"/>
        <v>4</v>
      </c>
      <c r="P471" s="42">
        <f t="shared" si="46"/>
        <v>0</v>
      </c>
      <c r="Q471" s="43">
        <f t="shared" si="47"/>
        <v>240</v>
      </c>
      <c r="R471" s="43">
        <f t="shared" si="48"/>
        <v>4</v>
      </c>
      <c r="U471" s="40"/>
      <c r="V471" s="40"/>
      <c r="W471" s="10"/>
      <c r="X471" s="6"/>
    </row>
    <row r="472" spans="1:24">
      <c r="A472" s="45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6">
        <v>506</v>
      </c>
      <c r="N472" s="41">
        <f t="shared" si="44"/>
        <v>3</v>
      </c>
      <c r="O472" s="42" t="str">
        <f t="shared" si="45"/>
        <v>50</v>
      </c>
      <c r="P472" s="42" t="str">
        <f t="shared" si="46"/>
        <v>6</v>
      </c>
      <c r="Q472" s="43">
        <f t="shared" si="47"/>
        <v>3006</v>
      </c>
      <c r="R472" s="43">
        <f t="shared" si="48"/>
        <v>50.1</v>
      </c>
      <c r="U472" s="40"/>
      <c r="V472" s="40"/>
      <c r="W472" s="10"/>
      <c r="X472" s="6"/>
    </row>
    <row r="473" spans="1:24">
      <c r="A473" s="45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6">
        <v>212</v>
      </c>
      <c r="N473" s="41">
        <f t="shared" si="44"/>
        <v>3</v>
      </c>
      <c r="O473" s="42" t="str">
        <f t="shared" si="45"/>
        <v>21</v>
      </c>
      <c r="P473" s="42" t="str">
        <f t="shared" si="46"/>
        <v>2</v>
      </c>
      <c r="Q473" s="43">
        <f t="shared" si="47"/>
        <v>1262</v>
      </c>
      <c r="R473" s="43">
        <f t="shared" si="48"/>
        <v>21.033333333333335</v>
      </c>
      <c r="U473" s="40"/>
      <c r="V473" s="40"/>
      <c r="W473" s="10"/>
      <c r="X473" s="6"/>
    </row>
    <row r="474" spans="1:24">
      <c r="A474" s="45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6">
        <v>2954</v>
      </c>
      <c r="N474" s="41">
        <f t="shared" si="44"/>
        <v>4</v>
      </c>
      <c r="O474" s="42" t="str">
        <f t="shared" si="45"/>
        <v>29</v>
      </c>
      <c r="P474" s="42" t="str">
        <f t="shared" si="46"/>
        <v>54</v>
      </c>
      <c r="Q474" s="43">
        <f t="shared" si="47"/>
        <v>1794</v>
      </c>
      <c r="R474" s="43">
        <f t="shared" si="48"/>
        <v>29.9</v>
      </c>
      <c r="U474" s="40"/>
      <c r="V474" s="40"/>
      <c r="W474" s="10"/>
      <c r="X474" s="6"/>
    </row>
    <row r="475" spans="1:24">
      <c r="A475" s="45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6">
        <v>2148</v>
      </c>
      <c r="N475" s="41">
        <f t="shared" si="44"/>
        <v>4</v>
      </c>
      <c r="O475" s="42" t="str">
        <f t="shared" si="45"/>
        <v>21</v>
      </c>
      <c r="P475" s="42" t="str">
        <f t="shared" si="46"/>
        <v>48</v>
      </c>
      <c r="Q475" s="43">
        <f t="shared" si="47"/>
        <v>1308</v>
      </c>
      <c r="R475" s="43">
        <f t="shared" si="48"/>
        <v>21.8</v>
      </c>
      <c r="U475" s="40"/>
      <c r="V475" s="40"/>
      <c r="W475" s="10"/>
      <c r="X475" s="6"/>
    </row>
    <row r="476" spans="1:24">
      <c r="A476" s="45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6">
        <v>5618</v>
      </c>
      <c r="N476" s="41">
        <f t="shared" si="44"/>
        <v>4</v>
      </c>
      <c r="O476" s="42" t="str">
        <f t="shared" si="45"/>
        <v>56</v>
      </c>
      <c r="P476" s="42" t="str">
        <f t="shared" si="46"/>
        <v>18</v>
      </c>
      <c r="Q476" s="43">
        <f t="shared" si="47"/>
        <v>3378</v>
      </c>
      <c r="R476" s="43">
        <f t="shared" si="48"/>
        <v>56.3</v>
      </c>
      <c r="U476" s="40"/>
      <c r="V476" s="40"/>
      <c r="W476" s="10"/>
      <c r="X476" s="6"/>
    </row>
    <row r="477" spans="1:24">
      <c r="A477" s="45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6">
        <v>1118</v>
      </c>
      <c r="N477" s="41">
        <f t="shared" si="44"/>
        <v>4</v>
      </c>
      <c r="O477" s="42" t="str">
        <f t="shared" si="45"/>
        <v>11</v>
      </c>
      <c r="P477" s="42" t="str">
        <f t="shared" si="46"/>
        <v>18</v>
      </c>
      <c r="Q477" s="43">
        <f t="shared" si="47"/>
        <v>678</v>
      </c>
      <c r="R477" s="43">
        <f t="shared" si="48"/>
        <v>11.3</v>
      </c>
      <c r="U477" s="40"/>
      <c r="V477" s="40"/>
      <c r="W477" s="10"/>
      <c r="X477" s="6"/>
    </row>
    <row r="478" spans="1:24">
      <c r="A478" s="45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6">
        <v>1712</v>
      </c>
      <c r="N478" s="41">
        <f t="shared" si="44"/>
        <v>4</v>
      </c>
      <c r="O478" s="42" t="str">
        <f t="shared" si="45"/>
        <v>17</v>
      </c>
      <c r="P478" s="42" t="str">
        <f t="shared" si="46"/>
        <v>12</v>
      </c>
      <c r="Q478" s="43">
        <f t="shared" si="47"/>
        <v>1032</v>
      </c>
      <c r="R478" s="43">
        <f t="shared" si="48"/>
        <v>17.2</v>
      </c>
      <c r="U478" s="40"/>
      <c r="V478" s="40"/>
      <c r="W478" s="10"/>
      <c r="X478" s="6"/>
    </row>
    <row r="479" spans="1:24">
      <c r="A479" s="45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6">
        <v>5018</v>
      </c>
      <c r="N479" s="41">
        <f t="shared" si="44"/>
        <v>4</v>
      </c>
      <c r="O479" s="42" t="str">
        <f t="shared" si="45"/>
        <v>50</v>
      </c>
      <c r="P479" s="42" t="str">
        <f t="shared" si="46"/>
        <v>18</v>
      </c>
      <c r="Q479" s="43">
        <f t="shared" si="47"/>
        <v>3018</v>
      </c>
      <c r="R479" s="43">
        <f t="shared" si="48"/>
        <v>50.3</v>
      </c>
      <c r="U479" s="40"/>
      <c r="V479" s="40"/>
      <c r="W479" s="10"/>
      <c r="X479" s="6"/>
    </row>
    <row r="480" spans="1:24">
      <c r="A480" s="45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26">
        <v>54</v>
      </c>
      <c r="N480" s="41">
        <f t="shared" si="44"/>
        <v>2</v>
      </c>
      <c r="O480" s="42" t="str">
        <f t="shared" si="45"/>
        <v>54</v>
      </c>
      <c r="P480" s="42">
        <f t="shared" si="46"/>
        <v>0</v>
      </c>
      <c r="Q480" s="43">
        <f t="shared" si="47"/>
        <v>3240</v>
      </c>
      <c r="R480" s="43">
        <f t="shared" si="48"/>
        <v>54</v>
      </c>
      <c r="U480" s="40"/>
      <c r="V480" s="40"/>
      <c r="W480" s="10"/>
      <c r="X480" s="6"/>
    </row>
    <row r="481" spans="1:24">
      <c r="A481" s="45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26">
        <v>67</v>
      </c>
      <c r="N481" s="41">
        <f t="shared" si="44"/>
        <v>2</v>
      </c>
      <c r="O481" s="42" t="str">
        <f t="shared" si="45"/>
        <v>67</v>
      </c>
      <c r="P481" s="42">
        <f t="shared" si="46"/>
        <v>0</v>
      </c>
      <c r="Q481" s="43">
        <f t="shared" si="47"/>
        <v>4020</v>
      </c>
      <c r="R481" s="43">
        <f t="shared" si="48"/>
        <v>67</v>
      </c>
      <c r="U481" s="40"/>
      <c r="V481" s="40"/>
      <c r="W481" s="10"/>
      <c r="X481" s="6"/>
    </row>
    <row r="482" spans="1:24">
      <c r="A482" s="45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26">
        <v>39</v>
      </c>
      <c r="N482" s="41">
        <f t="shared" si="44"/>
        <v>2</v>
      </c>
      <c r="O482" s="42" t="str">
        <f t="shared" si="45"/>
        <v>39</v>
      </c>
      <c r="P482" s="42">
        <f t="shared" si="46"/>
        <v>0</v>
      </c>
      <c r="Q482" s="43">
        <f t="shared" si="47"/>
        <v>2340</v>
      </c>
      <c r="R482" s="43">
        <f t="shared" si="48"/>
        <v>39</v>
      </c>
      <c r="U482" s="40"/>
      <c r="V482" s="40"/>
      <c r="W482" s="10"/>
      <c r="X482" s="6"/>
    </row>
    <row r="483" spans="1:24">
      <c r="A483" s="45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26">
        <v>24</v>
      </c>
      <c r="N483" s="41">
        <f t="shared" si="44"/>
        <v>2</v>
      </c>
      <c r="O483" s="42" t="str">
        <f t="shared" si="45"/>
        <v>24</v>
      </c>
      <c r="P483" s="42">
        <f t="shared" si="46"/>
        <v>0</v>
      </c>
      <c r="Q483" s="43">
        <f t="shared" si="47"/>
        <v>1440</v>
      </c>
      <c r="R483" s="43">
        <f t="shared" si="48"/>
        <v>24</v>
      </c>
      <c r="U483" s="40"/>
      <c r="V483" s="40"/>
      <c r="W483" s="10"/>
      <c r="X483" s="6"/>
    </row>
    <row r="484" spans="1:24">
      <c r="A484" s="45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26">
        <v>94</v>
      </c>
      <c r="N484" s="41">
        <f t="shared" si="44"/>
        <v>2</v>
      </c>
      <c r="O484" s="42" t="str">
        <f t="shared" si="45"/>
        <v>94</v>
      </c>
      <c r="P484" s="42">
        <f t="shared" si="46"/>
        <v>0</v>
      </c>
      <c r="Q484" s="43">
        <f t="shared" si="47"/>
        <v>5640</v>
      </c>
      <c r="R484" s="43">
        <f t="shared" si="48"/>
        <v>94</v>
      </c>
      <c r="U484" s="40"/>
      <c r="V484" s="40"/>
      <c r="W484" s="10"/>
      <c r="X484" s="6"/>
    </row>
    <row r="485" spans="1:24">
      <c r="A485" s="45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26">
        <v>31</v>
      </c>
      <c r="N485" s="41">
        <f t="shared" si="44"/>
        <v>2</v>
      </c>
      <c r="O485" s="42" t="str">
        <f t="shared" si="45"/>
        <v>31</v>
      </c>
      <c r="P485" s="42">
        <f t="shared" si="46"/>
        <v>0</v>
      </c>
      <c r="Q485" s="43">
        <f t="shared" si="47"/>
        <v>1860</v>
      </c>
      <c r="R485" s="43">
        <f t="shared" si="48"/>
        <v>31</v>
      </c>
      <c r="U485" s="40"/>
      <c r="V485" s="40"/>
      <c r="W485" s="10"/>
      <c r="X485" s="6"/>
    </row>
    <row r="486" spans="1:24">
      <c r="A486" s="45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456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26">
        <v>45</v>
      </c>
      <c r="N486" s="41">
        <f t="shared" si="44"/>
        <v>2</v>
      </c>
      <c r="O486" s="42" t="str">
        <f t="shared" si="45"/>
        <v>45</v>
      </c>
      <c r="P486" s="42">
        <f t="shared" si="46"/>
        <v>0</v>
      </c>
      <c r="Q486" s="43">
        <f t="shared" si="47"/>
        <v>2700</v>
      </c>
      <c r="R486" s="43">
        <f t="shared" si="48"/>
        <v>45</v>
      </c>
      <c r="U486" s="40"/>
      <c r="V486" s="40"/>
      <c r="W486" s="10"/>
      <c r="X486" s="6"/>
    </row>
    <row r="487" spans="1:24">
      <c r="A487" s="45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456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26">
        <v>38</v>
      </c>
      <c r="N487" s="41">
        <f t="shared" si="44"/>
        <v>2</v>
      </c>
      <c r="O487" s="42" t="str">
        <f t="shared" si="45"/>
        <v>38</v>
      </c>
      <c r="P487" s="42">
        <f t="shared" si="46"/>
        <v>0</v>
      </c>
      <c r="Q487" s="43">
        <f t="shared" si="47"/>
        <v>2280</v>
      </c>
      <c r="R487" s="43">
        <f t="shared" si="48"/>
        <v>38</v>
      </c>
      <c r="U487" s="40"/>
      <c r="V487" s="40"/>
      <c r="W487" s="10"/>
      <c r="X487" s="6"/>
    </row>
    <row r="488" spans="1:24">
      <c r="A488" s="45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456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26">
        <v>48</v>
      </c>
      <c r="N488" s="41">
        <f t="shared" si="44"/>
        <v>2</v>
      </c>
      <c r="O488" s="42" t="str">
        <f t="shared" si="45"/>
        <v>48</v>
      </c>
      <c r="P488" s="42">
        <f t="shared" si="46"/>
        <v>0</v>
      </c>
      <c r="Q488" s="43">
        <f t="shared" si="47"/>
        <v>2880</v>
      </c>
      <c r="R488" s="43">
        <f t="shared" si="48"/>
        <v>48</v>
      </c>
      <c r="U488" s="40"/>
      <c r="V488" s="40"/>
      <c r="W488" s="10"/>
      <c r="X488" s="6"/>
    </row>
    <row r="489" spans="1:24">
      <c r="A489" s="45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456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26">
        <v>25</v>
      </c>
      <c r="N489" s="41">
        <f t="shared" si="44"/>
        <v>2</v>
      </c>
      <c r="O489" s="42" t="str">
        <f t="shared" si="45"/>
        <v>25</v>
      </c>
      <c r="P489" s="42">
        <f t="shared" si="46"/>
        <v>0</v>
      </c>
      <c r="Q489" s="43">
        <f t="shared" si="47"/>
        <v>1500</v>
      </c>
      <c r="R489" s="43">
        <f t="shared" si="48"/>
        <v>25</v>
      </c>
      <c r="U489" s="40"/>
      <c r="V489" s="40"/>
      <c r="W489" s="10"/>
      <c r="X489" s="6"/>
    </row>
    <row r="490" spans="1:24">
      <c r="A490" s="45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456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26">
        <v>43</v>
      </c>
      <c r="N490" s="41">
        <f t="shared" si="44"/>
        <v>2</v>
      </c>
      <c r="O490" s="42" t="str">
        <f t="shared" si="45"/>
        <v>43</v>
      </c>
      <c r="P490" s="42">
        <f t="shared" si="46"/>
        <v>0</v>
      </c>
      <c r="Q490" s="43">
        <f t="shared" si="47"/>
        <v>2580</v>
      </c>
      <c r="R490" s="43">
        <f t="shared" si="48"/>
        <v>43</v>
      </c>
      <c r="U490" s="40"/>
      <c r="V490" s="40"/>
      <c r="W490" s="10"/>
      <c r="X490" s="6"/>
    </row>
    <row r="491" spans="1:24">
      <c r="A491" s="45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456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26">
        <v>36</v>
      </c>
      <c r="N491" s="41">
        <f t="shared" si="44"/>
        <v>2</v>
      </c>
      <c r="O491" s="42" t="str">
        <f t="shared" si="45"/>
        <v>36</v>
      </c>
      <c r="P491" s="42">
        <f t="shared" si="46"/>
        <v>0</v>
      </c>
      <c r="Q491" s="43">
        <f t="shared" si="47"/>
        <v>2160</v>
      </c>
      <c r="R491" s="43">
        <f t="shared" si="48"/>
        <v>36</v>
      </c>
      <c r="U491" s="40"/>
      <c r="V491" s="40"/>
      <c r="W491" s="10"/>
      <c r="X491" s="6"/>
    </row>
    <row r="492" spans="1:24">
      <c r="A492" s="45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456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26">
        <v>31</v>
      </c>
      <c r="N492" s="41">
        <f t="shared" si="44"/>
        <v>2</v>
      </c>
      <c r="O492" s="42" t="str">
        <f t="shared" si="45"/>
        <v>31</v>
      </c>
      <c r="P492" s="42">
        <f t="shared" si="46"/>
        <v>0</v>
      </c>
      <c r="Q492" s="43">
        <f t="shared" si="47"/>
        <v>1860</v>
      </c>
      <c r="R492" s="43">
        <f t="shared" si="48"/>
        <v>31</v>
      </c>
      <c r="U492" s="40"/>
      <c r="V492" s="40"/>
      <c r="W492" s="10"/>
      <c r="X492" s="6"/>
    </row>
    <row r="493" spans="1:24">
      <c r="A493" s="45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456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26">
        <v>40</v>
      </c>
      <c r="N493" s="41">
        <f t="shared" si="44"/>
        <v>2</v>
      </c>
      <c r="O493" s="42" t="str">
        <f t="shared" si="45"/>
        <v>40</v>
      </c>
      <c r="P493" s="42">
        <f t="shared" si="46"/>
        <v>0</v>
      </c>
      <c r="Q493" s="43">
        <f t="shared" si="47"/>
        <v>2400</v>
      </c>
      <c r="R493" s="43">
        <f t="shared" si="48"/>
        <v>40</v>
      </c>
      <c r="U493" s="40"/>
      <c r="V493" s="40"/>
      <c r="W493" s="10"/>
      <c r="X493" s="6"/>
    </row>
    <row r="494" spans="1:24">
      <c r="A494" s="45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456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26">
        <v>41</v>
      </c>
      <c r="N494" s="41">
        <f t="shared" si="44"/>
        <v>2</v>
      </c>
      <c r="O494" s="42" t="str">
        <f t="shared" si="45"/>
        <v>41</v>
      </c>
      <c r="P494" s="42">
        <f t="shared" si="46"/>
        <v>0</v>
      </c>
      <c r="Q494" s="43">
        <f t="shared" si="47"/>
        <v>2460</v>
      </c>
      <c r="R494" s="43">
        <f t="shared" si="48"/>
        <v>41</v>
      </c>
      <c r="U494" s="40"/>
      <c r="V494" s="40"/>
      <c r="W494" s="10"/>
      <c r="X494" s="6"/>
    </row>
    <row r="495" spans="1:24">
      <c r="A495" s="45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456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26">
        <v>44</v>
      </c>
      <c r="N495" s="41">
        <f t="shared" si="44"/>
        <v>2</v>
      </c>
      <c r="O495" s="42" t="str">
        <f t="shared" si="45"/>
        <v>44</v>
      </c>
      <c r="P495" s="42">
        <f t="shared" si="46"/>
        <v>0</v>
      </c>
      <c r="Q495" s="43">
        <f t="shared" si="47"/>
        <v>2640</v>
      </c>
      <c r="R495" s="43">
        <f t="shared" si="48"/>
        <v>44</v>
      </c>
      <c r="U495" s="40"/>
      <c r="V495" s="40"/>
      <c r="W495" s="10"/>
      <c r="X495" s="6"/>
    </row>
    <row r="496" spans="1:24">
      <c r="A496" s="45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471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26">
        <v>17</v>
      </c>
      <c r="N496" s="41">
        <f t="shared" si="44"/>
        <v>2</v>
      </c>
      <c r="O496" s="42" t="str">
        <f t="shared" si="45"/>
        <v>17</v>
      </c>
      <c r="P496" s="42">
        <f t="shared" si="46"/>
        <v>0</v>
      </c>
      <c r="Q496" s="43">
        <f t="shared" si="47"/>
        <v>1020</v>
      </c>
      <c r="R496" s="43">
        <f t="shared" si="48"/>
        <v>17</v>
      </c>
      <c r="U496" s="40"/>
      <c r="V496" s="40"/>
      <c r="W496" s="10"/>
      <c r="X496" s="6"/>
    </row>
    <row r="497" spans="1:24">
      <c r="A497" s="45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471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26">
        <v>51</v>
      </c>
      <c r="N497" s="41">
        <f t="shared" si="44"/>
        <v>2</v>
      </c>
      <c r="O497" s="42" t="str">
        <f t="shared" si="45"/>
        <v>51</v>
      </c>
      <c r="P497" s="42">
        <f t="shared" si="46"/>
        <v>0</v>
      </c>
      <c r="Q497" s="43">
        <f t="shared" si="47"/>
        <v>3060</v>
      </c>
      <c r="R497" s="43">
        <f t="shared" si="48"/>
        <v>51</v>
      </c>
      <c r="U497" s="40"/>
      <c r="V497" s="40"/>
      <c r="W497" s="10"/>
      <c r="X497" s="6"/>
    </row>
    <row r="498" spans="1:24">
      <c r="A498" s="45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471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26">
        <v>40</v>
      </c>
      <c r="N498" s="41">
        <f t="shared" si="44"/>
        <v>2</v>
      </c>
      <c r="O498" s="42" t="str">
        <f t="shared" si="45"/>
        <v>40</v>
      </c>
      <c r="P498" s="42">
        <f t="shared" si="46"/>
        <v>0</v>
      </c>
      <c r="Q498" s="43">
        <f t="shared" si="47"/>
        <v>2400</v>
      </c>
      <c r="R498" s="43">
        <f t="shared" si="48"/>
        <v>40</v>
      </c>
      <c r="U498" s="40"/>
      <c r="V498" s="40"/>
      <c r="W498" s="10"/>
      <c r="X498" s="6"/>
    </row>
    <row r="499" spans="1:24">
      <c r="A499" s="45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471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26">
        <v>35</v>
      </c>
      <c r="N499" s="41">
        <f t="shared" si="44"/>
        <v>2</v>
      </c>
      <c r="O499" s="42" t="str">
        <f t="shared" si="45"/>
        <v>35</v>
      </c>
      <c r="P499" s="42">
        <f t="shared" si="46"/>
        <v>0</v>
      </c>
      <c r="Q499" s="43">
        <f t="shared" si="47"/>
        <v>2100</v>
      </c>
      <c r="R499" s="43">
        <f t="shared" si="48"/>
        <v>35</v>
      </c>
      <c r="U499" s="40"/>
      <c r="V499" s="40"/>
      <c r="W499" s="10"/>
      <c r="X499" s="6"/>
    </row>
    <row r="500" spans="1:24">
      <c r="A500" s="45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471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26">
        <v>11</v>
      </c>
      <c r="N500" s="41">
        <f t="shared" si="44"/>
        <v>2</v>
      </c>
      <c r="O500" s="42" t="str">
        <f t="shared" si="45"/>
        <v>11</v>
      </c>
      <c r="P500" s="42">
        <f t="shared" si="46"/>
        <v>0</v>
      </c>
      <c r="Q500" s="43">
        <f t="shared" si="47"/>
        <v>660</v>
      </c>
      <c r="R500" s="43">
        <f t="shared" si="48"/>
        <v>11</v>
      </c>
      <c r="U500" s="40"/>
      <c r="V500" s="40"/>
      <c r="W500" s="10"/>
      <c r="X500" s="6"/>
    </row>
    <row r="501" spans="1:24">
      <c r="A501" s="45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471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26">
        <v>9</v>
      </c>
      <c r="N501" s="41">
        <f t="shared" si="44"/>
        <v>1</v>
      </c>
      <c r="O501" s="42" t="str">
        <f t="shared" si="45"/>
        <v>9</v>
      </c>
      <c r="P501" s="42">
        <f t="shared" si="46"/>
        <v>0</v>
      </c>
      <c r="Q501" s="43">
        <f t="shared" si="47"/>
        <v>540</v>
      </c>
      <c r="R501" s="43">
        <f t="shared" si="48"/>
        <v>9</v>
      </c>
      <c r="U501" s="40"/>
      <c r="V501" s="40"/>
      <c r="W501" s="10"/>
      <c r="X501" s="6"/>
    </row>
    <row r="502" spans="1:24">
      <c r="A502" s="45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471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26">
        <v>24</v>
      </c>
      <c r="N502" s="41">
        <f t="shared" si="44"/>
        <v>2</v>
      </c>
      <c r="O502" s="42" t="str">
        <f t="shared" si="45"/>
        <v>24</v>
      </c>
      <c r="P502" s="42">
        <f t="shared" si="46"/>
        <v>0</v>
      </c>
      <c r="Q502" s="43">
        <f t="shared" si="47"/>
        <v>1440</v>
      </c>
      <c r="R502" s="43">
        <f t="shared" si="48"/>
        <v>24</v>
      </c>
      <c r="U502" s="40"/>
      <c r="V502" s="40"/>
      <c r="W502" s="10"/>
      <c r="X502" s="6"/>
    </row>
    <row r="503" spans="1:24">
      <c r="A503" s="45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26">
        <v>7</v>
      </c>
      <c r="N503" s="41">
        <f t="shared" si="44"/>
        <v>1</v>
      </c>
      <c r="O503" s="42" t="str">
        <f t="shared" si="45"/>
        <v>7</v>
      </c>
      <c r="P503" s="42">
        <f t="shared" si="46"/>
        <v>0</v>
      </c>
      <c r="Q503" s="43">
        <f t="shared" si="47"/>
        <v>420</v>
      </c>
      <c r="R503" s="43">
        <f t="shared" si="48"/>
        <v>7</v>
      </c>
      <c r="U503" s="40"/>
      <c r="V503" s="40"/>
      <c r="W503" s="10"/>
      <c r="X503" s="6"/>
    </row>
    <row r="504" spans="1:24">
      <c r="A504" s="45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26">
        <v>7</v>
      </c>
      <c r="N504" s="41">
        <f t="shared" si="44"/>
        <v>1</v>
      </c>
      <c r="O504" s="42" t="str">
        <f t="shared" si="45"/>
        <v>7</v>
      </c>
      <c r="P504" s="42">
        <f t="shared" si="46"/>
        <v>0</v>
      </c>
      <c r="Q504" s="43">
        <f t="shared" si="47"/>
        <v>420</v>
      </c>
      <c r="R504" s="43">
        <f t="shared" si="48"/>
        <v>7</v>
      </c>
      <c r="U504" s="40"/>
      <c r="V504" s="40"/>
      <c r="W504" s="10"/>
      <c r="X504" s="6"/>
    </row>
    <row r="505" spans="1:24">
      <c r="A505" s="45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26">
        <v>4</v>
      </c>
      <c r="N505" s="41">
        <f t="shared" si="44"/>
        <v>1</v>
      </c>
      <c r="O505" s="42" t="str">
        <f t="shared" si="45"/>
        <v>4</v>
      </c>
      <c r="P505" s="42">
        <f t="shared" si="46"/>
        <v>0</v>
      </c>
      <c r="Q505" s="43">
        <f t="shared" si="47"/>
        <v>240</v>
      </c>
      <c r="R505" s="43">
        <f t="shared" si="48"/>
        <v>4</v>
      </c>
      <c r="U505" s="40"/>
      <c r="V505" s="40"/>
      <c r="W505" s="10"/>
      <c r="X505" s="6"/>
    </row>
    <row r="506" spans="1:24">
      <c r="A506" s="45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26">
        <v>13</v>
      </c>
      <c r="N506" s="41">
        <f t="shared" si="44"/>
        <v>2</v>
      </c>
      <c r="O506" s="42" t="str">
        <f t="shared" si="45"/>
        <v>13</v>
      </c>
      <c r="P506" s="42">
        <f t="shared" si="46"/>
        <v>0</v>
      </c>
      <c r="Q506" s="43">
        <f t="shared" si="47"/>
        <v>780</v>
      </c>
      <c r="R506" s="43">
        <f t="shared" si="48"/>
        <v>13</v>
      </c>
      <c r="U506" s="40"/>
      <c r="V506" s="40"/>
      <c r="W506" s="10"/>
      <c r="X506" s="6"/>
    </row>
    <row r="507" spans="1:24">
      <c r="A507" s="45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26">
        <v>9</v>
      </c>
      <c r="N507" s="41">
        <f t="shared" si="44"/>
        <v>1</v>
      </c>
      <c r="O507" s="42" t="str">
        <f t="shared" si="45"/>
        <v>9</v>
      </c>
      <c r="P507" s="42">
        <f t="shared" si="46"/>
        <v>0</v>
      </c>
      <c r="Q507" s="43">
        <f t="shared" si="47"/>
        <v>540</v>
      </c>
      <c r="R507" s="43">
        <f t="shared" si="48"/>
        <v>9</v>
      </c>
      <c r="U507" s="40"/>
      <c r="V507" s="40"/>
      <c r="W507" s="10"/>
      <c r="X507" s="6"/>
    </row>
    <row r="508" spans="1:24">
      <c r="A508" s="45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26">
        <v>19</v>
      </c>
      <c r="N508" s="41">
        <f t="shared" si="44"/>
        <v>2</v>
      </c>
      <c r="O508" s="42" t="str">
        <f t="shared" si="45"/>
        <v>19</v>
      </c>
      <c r="P508" s="42">
        <f t="shared" si="46"/>
        <v>0</v>
      </c>
      <c r="Q508" s="43">
        <f t="shared" si="47"/>
        <v>1140</v>
      </c>
      <c r="R508" s="43">
        <f t="shared" si="48"/>
        <v>19</v>
      </c>
      <c r="U508" s="40"/>
      <c r="V508" s="40"/>
      <c r="W508" s="10"/>
      <c r="X508" s="6"/>
    </row>
    <row r="509" spans="1:24">
      <c r="A509" s="45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26">
        <v>7</v>
      </c>
      <c r="N509" s="41">
        <f t="shared" si="44"/>
        <v>1</v>
      </c>
      <c r="O509" s="42" t="str">
        <f t="shared" si="45"/>
        <v>7</v>
      </c>
      <c r="P509" s="42">
        <f t="shared" si="46"/>
        <v>0</v>
      </c>
      <c r="Q509" s="43">
        <f t="shared" si="47"/>
        <v>420</v>
      </c>
      <c r="R509" s="43">
        <f t="shared" si="48"/>
        <v>7</v>
      </c>
      <c r="U509" s="40"/>
      <c r="V509" s="40"/>
      <c r="W509" s="10"/>
      <c r="X509" s="6"/>
    </row>
    <row r="510" spans="1:24">
      <c r="A510" s="45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26">
        <v>3</v>
      </c>
      <c r="N510" s="41">
        <f t="shared" si="44"/>
        <v>1</v>
      </c>
      <c r="O510" s="42" t="str">
        <f t="shared" si="45"/>
        <v>3</v>
      </c>
      <c r="P510" s="42">
        <f t="shared" si="46"/>
        <v>0</v>
      </c>
      <c r="Q510" s="43">
        <f t="shared" si="47"/>
        <v>180</v>
      </c>
      <c r="R510" s="43">
        <f t="shared" si="48"/>
        <v>3</v>
      </c>
      <c r="U510" s="40"/>
      <c r="V510" s="40"/>
      <c r="W510" s="10"/>
      <c r="X510" s="6"/>
    </row>
    <row r="511" spans="1:24">
      <c r="A511" s="45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26">
        <v>8</v>
      </c>
      <c r="N511" s="41">
        <f t="shared" si="44"/>
        <v>1</v>
      </c>
      <c r="O511" s="42" t="str">
        <f t="shared" si="45"/>
        <v>8</v>
      </c>
      <c r="P511" s="42">
        <f t="shared" si="46"/>
        <v>0</v>
      </c>
      <c r="Q511" s="43">
        <f t="shared" si="47"/>
        <v>480</v>
      </c>
      <c r="R511" s="43">
        <f t="shared" si="48"/>
        <v>8</v>
      </c>
      <c r="U511" s="40"/>
      <c r="V511" s="40"/>
      <c r="W511" s="10"/>
      <c r="X511" s="6"/>
    </row>
    <row r="512" spans="1:24">
      <c r="A512" s="45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26">
        <v>20</v>
      </c>
      <c r="N512" s="41">
        <f t="shared" si="44"/>
        <v>2</v>
      </c>
      <c r="O512" s="42" t="str">
        <f t="shared" si="45"/>
        <v>20</v>
      </c>
      <c r="P512" s="42">
        <f t="shared" si="46"/>
        <v>0</v>
      </c>
      <c r="Q512" s="43">
        <f t="shared" si="47"/>
        <v>1200</v>
      </c>
      <c r="R512" s="43">
        <f t="shared" si="48"/>
        <v>20</v>
      </c>
      <c r="U512" s="40"/>
      <c r="V512" s="40"/>
      <c r="W512" s="10"/>
      <c r="X512" s="6"/>
    </row>
    <row r="513" spans="1:24">
      <c r="A513" s="45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26">
        <v>1654</v>
      </c>
      <c r="N513" s="41">
        <f t="shared" si="44"/>
        <v>4</v>
      </c>
      <c r="O513" s="42" t="str">
        <f t="shared" si="45"/>
        <v>16</v>
      </c>
      <c r="P513" s="42" t="str">
        <f t="shared" si="46"/>
        <v>54</v>
      </c>
      <c r="Q513" s="43">
        <f t="shared" si="47"/>
        <v>1014</v>
      </c>
      <c r="R513" s="43">
        <f t="shared" si="48"/>
        <v>16.899999999999999</v>
      </c>
      <c r="U513" s="40"/>
      <c r="V513" s="40"/>
      <c r="W513" s="10"/>
      <c r="X513" s="6"/>
    </row>
    <row r="514" spans="1:24">
      <c r="A514" s="45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26">
        <v>3654</v>
      </c>
      <c r="N514" s="41">
        <f t="shared" si="44"/>
        <v>4</v>
      </c>
      <c r="O514" s="42" t="str">
        <f t="shared" si="45"/>
        <v>36</v>
      </c>
      <c r="P514" s="42" t="str">
        <f t="shared" si="46"/>
        <v>54</v>
      </c>
      <c r="Q514" s="43">
        <f t="shared" si="47"/>
        <v>2214</v>
      </c>
      <c r="R514" s="43">
        <f t="shared" si="48"/>
        <v>36.9</v>
      </c>
      <c r="U514" s="40"/>
      <c r="V514" s="40"/>
      <c r="W514" s="10"/>
      <c r="X514" s="6"/>
    </row>
    <row r="515" spans="1:24">
      <c r="A515" s="45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26">
        <v>3606</v>
      </c>
      <c r="N515" s="41">
        <f t="shared" ref="N515:N578" si="50">LEN($M515)</f>
        <v>4</v>
      </c>
      <c r="O515" s="42" t="str">
        <f t="shared" ref="O515:O578" si="51">IF(N515="1",$M515,IF(N515=2,LEFT($M515,2),LEFT($M515,2)))</f>
        <v>36</v>
      </c>
      <c r="P515" s="42" t="str">
        <f t="shared" ref="P515:P578" si="52">IF(N515&lt;=2,0,MID($M515,3,3))</f>
        <v>06</v>
      </c>
      <c r="Q515" s="43">
        <f t="shared" ref="Q515:Q578" si="53">(O515*60)+P515</f>
        <v>2166</v>
      </c>
      <c r="R515" s="43">
        <f t="shared" ref="R515:R578" si="54">+Q515/60</f>
        <v>36.1</v>
      </c>
      <c r="U515" s="40"/>
      <c r="V515" s="40"/>
      <c r="W515" s="10"/>
      <c r="X515" s="6"/>
    </row>
    <row r="516" spans="1:24">
      <c r="A516" s="45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26">
        <v>3930</v>
      </c>
      <c r="N516" s="41">
        <f t="shared" si="50"/>
        <v>4</v>
      </c>
      <c r="O516" s="42" t="str">
        <f t="shared" si="51"/>
        <v>39</v>
      </c>
      <c r="P516" s="42" t="str">
        <f t="shared" si="52"/>
        <v>30</v>
      </c>
      <c r="Q516" s="43">
        <f t="shared" si="53"/>
        <v>2370</v>
      </c>
      <c r="R516" s="43">
        <f t="shared" si="54"/>
        <v>39.5</v>
      </c>
      <c r="U516" s="40"/>
      <c r="V516" s="40"/>
      <c r="W516" s="10"/>
      <c r="X516" s="6"/>
    </row>
    <row r="517" spans="1:24">
      <c r="A517" s="45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26">
        <v>3542</v>
      </c>
      <c r="N517" s="41">
        <f t="shared" si="50"/>
        <v>4</v>
      </c>
      <c r="O517" s="42" t="str">
        <f t="shared" si="51"/>
        <v>35</v>
      </c>
      <c r="P517" s="42" t="str">
        <f t="shared" si="52"/>
        <v>42</v>
      </c>
      <c r="Q517" s="43">
        <f t="shared" si="53"/>
        <v>2142</v>
      </c>
      <c r="R517" s="43">
        <f t="shared" si="54"/>
        <v>35.700000000000003</v>
      </c>
      <c r="U517" s="40"/>
      <c r="V517" s="40"/>
      <c r="W517" s="10"/>
      <c r="X517" s="6"/>
    </row>
    <row r="518" spans="1:24">
      <c r="A518" s="45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26">
        <v>3700</v>
      </c>
      <c r="N518" s="41">
        <f t="shared" si="50"/>
        <v>4</v>
      </c>
      <c r="O518" s="42" t="str">
        <f t="shared" si="51"/>
        <v>37</v>
      </c>
      <c r="P518" s="42" t="str">
        <f t="shared" si="52"/>
        <v>00</v>
      </c>
      <c r="Q518" s="43">
        <f t="shared" si="53"/>
        <v>2220</v>
      </c>
      <c r="R518" s="43">
        <f t="shared" si="54"/>
        <v>37</v>
      </c>
      <c r="U518" s="40"/>
      <c r="V518" s="40"/>
      <c r="W518" s="10"/>
      <c r="X518" s="6"/>
    </row>
    <row r="519" spans="1:24">
      <c r="A519" s="45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26">
        <v>3606</v>
      </c>
      <c r="N519" s="41">
        <f t="shared" si="50"/>
        <v>4</v>
      </c>
      <c r="O519" s="42" t="str">
        <f t="shared" si="51"/>
        <v>36</v>
      </c>
      <c r="P519" s="42" t="str">
        <f t="shared" si="52"/>
        <v>06</v>
      </c>
      <c r="Q519" s="43">
        <f t="shared" si="53"/>
        <v>2166</v>
      </c>
      <c r="R519" s="43">
        <f t="shared" si="54"/>
        <v>36.1</v>
      </c>
      <c r="U519" s="40"/>
      <c r="V519" s="40"/>
      <c r="W519" s="10"/>
      <c r="X519" s="6"/>
    </row>
    <row r="520" spans="1:24">
      <c r="A520" s="45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26">
        <v>13</v>
      </c>
      <c r="N520" s="41">
        <f t="shared" si="50"/>
        <v>2</v>
      </c>
      <c r="O520" s="42" t="str">
        <f t="shared" si="51"/>
        <v>13</v>
      </c>
      <c r="P520" s="42">
        <f t="shared" si="52"/>
        <v>0</v>
      </c>
      <c r="Q520" s="43">
        <f t="shared" si="53"/>
        <v>780</v>
      </c>
      <c r="R520" s="43">
        <f t="shared" si="54"/>
        <v>13</v>
      </c>
      <c r="U520" s="40"/>
      <c r="V520" s="40"/>
      <c r="W520" s="10"/>
      <c r="X520" s="6"/>
    </row>
    <row r="521" spans="1:24">
      <c r="A521" s="45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26">
        <v>1140</v>
      </c>
      <c r="N521" s="41">
        <f t="shared" si="50"/>
        <v>4</v>
      </c>
      <c r="O521" s="42" t="str">
        <f t="shared" si="51"/>
        <v>11</v>
      </c>
      <c r="P521" s="42" t="str">
        <f t="shared" si="52"/>
        <v>40</v>
      </c>
      <c r="Q521" s="43">
        <f t="shared" si="53"/>
        <v>700</v>
      </c>
      <c r="R521" s="43">
        <f t="shared" si="54"/>
        <v>11.666666666666666</v>
      </c>
      <c r="U521" s="40"/>
      <c r="V521" s="40"/>
      <c r="W521" s="10"/>
      <c r="X521" s="6"/>
    </row>
    <row r="522" spans="1:24">
      <c r="A522" s="45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26">
        <v>1904</v>
      </c>
      <c r="N522" s="41">
        <f t="shared" si="50"/>
        <v>4</v>
      </c>
      <c r="O522" s="42" t="str">
        <f t="shared" si="51"/>
        <v>19</v>
      </c>
      <c r="P522" s="42" t="str">
        <f t="shared" si="52"/>
        <v>04</v>
      </c>
      <c r="Q522" s="43">
        <f t="shared" si="53"/>
        <v>1144</v>
      </c>
      <c r="R522" s="43">
        <f t="shared" si="54"/>
        <v>19.066666666666666</v>
      </c>
      <c r="U522" s="40"/>
      <c r="V522" s="40"/>
      <c r="W522" s="10"/>
      <c r="X522" s="6"/>
    </row>
    <row r="523" spans="1:24">
      <c r="A523" s="45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26">
        <v>304</v>
      </c>
      <c r="N523" s="41">
        <f t="shared" si="50"/>
        <v>3</v>
      </c>
      <c r="O523" s="42" t="str">
        <f t="shared" si="51"/>
        <v>30</v>
      </c>
      <c r="P523" s="42" t="str">
        <f t="shared" si="52"/>
        <v>4</v>
      </c>
      <c r="Q523" s="43">
        <f t="shared" si="53"/>
        <v>1804</v>
      </c>
      <c r="R523" s="43">
        <f t="shared" si="54"/>
        <v>30.066666666666666</v>
      </c>
      <c r="U523" s="40"/>
      <c r="V523" s="40"/>
      <c r="W523" s="10"/>
      <c r="X523" s="6"/>
    </row>
    <row r="524" spans="1:24">
      <c r="A524" s="45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459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26">
        <v>1240</v>
      </c>
      <c r="N524" s="41">
        <f t="shared" si="50"/>
        <v>4</v>
      </c>
      <c r="O524" s="42" t="str">
        <f t="shared" si="51"/>
        <v>12</v>
      </c>
      <c r="P524" s="42" t="str">
        <f t="shared" si="52"/>
        <v>40</v>
      </c>
      <c r="Q524" s="43">
        <f t="shared" si="53"/>
        <v>760</v>
      </c>
      <c r="R524" s="43">
        <f t="shared" si="54"/>
        <v>12.666666666666666</v>
      </c>
      <c r="U524" s="40"/>
      <c r="V524" s="40"/>
      <c r="W524" s="10"/>
      <c r="X524" s="6"/>
    </row>
    <row r="525" spans="1:24">
      <c r="A525" s="45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459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26">
        <v>750</v>
      </c>
      <c r="N525" s="41">
        <f t="shared" si="50"/>
        <v>3</v>
      </c>
      <c r="O525" s="42" t="str">
        <f t="shared" si="51"/>
        <v>75</v>
      </c>
      <c r="P525" s="42" t="str">
        <f t="shared" si="52"/>
        <v>0</v>
      </c>
      <c r="Q525" s="43">
        <f t="shared" si="53"/>
        <v>4500</v>
      </c>
      <c r="R525" s="43">
        <f t="shared" si="54"/>
        <v>75</v>
      </c>
      <c r="U525" s="40"/>
      <c r="V525" s="40"/>
      <c r="W525" s="10"/>
      <c r="X525" s="6"/>
    </row>
    <row r="526" spans="1:24">
      <c r="A526" s="45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459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26">
        <v>5</v>
      </c>
      <c r="N526" s="41">
        <f t="shared" si="50"/>
        <v>1</v>
      </c>
      <c r="O526" s="42" t="str">
        <f t="shared" si="51"/>
        <v>5</v>
      </c>
      <c r="P526" s="42">
        <f t="shared" si="52"/>
        <v>0</v>
      </c>
      <c r="Q526" s="43">
        <f t="shared" si="53"/>
        <v>300</v>
      </c>
      <c r="R526" s="43">
        <f t="shared" si="54"/>
        <v>5</v>
      </c>
      <c r="U526" s="40"/>
      <c r="V526" s="40"/>
      <c r="W526" s="10"/>
      <c r="X526" s="6"/>
    </row>
    <row r="527" spans="1:24">
      <c r="A527" s="45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459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26">
        <v>2015</v>
      </c>
      <c r="N527" s="41">
        <f t="shared" si="50"/>
        <v>4</v>
      </c>
      <c r="O527" s="42" t="str">
        <f t="shared" si="51"/>
        <v>20</v>
      </c>
      <c r="P527" s="42" t="str">
        <f t="shared" si="52"/>
        <v>15</v>
      </c>
      <c r="Q527" s="43">
        <f t="shared" si="53"/>
        <v>1215</v>
      </c>
      <c r="R527" s="43">
        <f t="shared" si="54"/>
        <v>20.25</v>
      </c>
      <c r="U527" s="40"/>
      <c r="V527" s="40"/>
      <c r="W527" s="10"/>
      <c r="X527" s="6"/>
    </row>
    <row r="528" spans="1:24">
      <c r="A528" s="45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464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26">
        <v>830</v>
      </c>
      <c r="N528" s="41">
        <f t="shared" si="50"/>
        <v>3</v>
      </c>
      <c r="O528" s="42" t="str">
        <f t="shared" si="51"/>
        <v>83</v>
      </c>
      <c r="P528" s="42" t="str">
        <f t="shared" si="52"/>
        <v>0</v>
      </c>
      <c r="Q528" s="43">
        <f t="shared" si="53"/>
        <v>4980</v>
      </c>
      <c r="R528" s="43">
        <f t="shared" si="54"/>
        <v>83</v>
      </c>
      <c r="U528" s="40"/>
      <c r="V528" s="40"/>
      <c r="W528" s="10"/>
      <c r="X528" s="6"/>
    </row>
    <row r="529" spans="1:24">
      <c r="A529" s="45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471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26">
        <v>3233</v>
      </c>
      <c r="N529" s="41">
        <f t="shared" si="50"/>
        <v>4</v>
      </c>
      <c r="O529" s="42" t="str">
        <f t="shared" si="51"/>
        <v>32</v>
      </c>
      <c r="P529" s="42" t="str">
        <f t="shared" si="52"/>
        <v>33</v>
      </c>
      <c r="Q529" s="43">
        <f t="shared" si="53"/>
        <v>1953</v>
      </c>
      <c r="R529" s="43">
        <f t="shared" si="54"/>
        <v>32.549999999999997</v>
      </c>
      <c r="U529" s="40"/>
      <c r="V529" s="40"/>
      <c r="W529" s="10"/>
      <c r="X529" s="6"/>
    </row>
    <row r="530" spans="1:24">
      <c r="A530" s="45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471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26">
        <v>4942</v>
      </c>
      <c r="N530" s="41">
        <f t="shared" si="50"/>
        <v>4</v>
      </c>
      <c r="O530" s="42" t="str">
        <f t="shared" si="51"/>
        <v>49</v>
      </c>
      <c r="P530" s="42" t="str">
        <f t="shared" si="52"/>
        <v>42</v>
      </c>
      <c r="Q530" s="43">
        <f t="shared" si="53"/>
        <v>2982</v>
      </c>
      <c r="R530" s="43">
        <f t="shared" si="54"/>
        <v>49.7</v>
      </c>
      <c r="U530" s="40"/>
      <c r="V530" s="40"/>
      <c r="W530" s="10"/>
      <c r="X530" s="6"/>
    </row>
    <row r="531" spans="1:24">
      <c r="A531" s="45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471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26">
        <v>6325</v>
      </c>
      <c r="N531" s="41">
        <f t="shared" si="50"/>
        <v>4</v>
      </c>
      <c r="O531" s="42" t="str">
        <f t="shared" si="51"/>
        <v>63</v>
      </c>
      <c r="P531" s="42" t="str">
        <f t="shared" si="52"/>
        <v>25</v>
      </c>
      <c r="Q531" s="43">
        <f t="shared" si="53"/>
        <v>3805</v>
      </c>
      <c r="R531" s="43">
        <f t="shared" si="54"/>
        <v>63.416666666666664</v>
      </c>
      <c r="U531" s="40"/>
      <c r="V531" s="40"/>
      <c r="W531" s="10"/>
      <c r="X531" s="6"/>
    </row>
    <row r="532" spans="1:24">
      <c r="A532" s="45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471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26">
        <v>742</v>
      </c>
      <c r="N532" s="41">
        <f t="shared" si="50"/>
        <v>3</v>
      </c>
      <c r="O532" s="42" t="str">
        <f t="shared" si="51"/>
        <v>74</v>
      </c>
      <c r="P532" s="42" t="str">
        <f t="shared" si="52"/>
        <v>2</v>
      </c>
      <c r="Q532" s="43">
        <f t="shared" si="53"/>
        <v>4442</v>
      </c>
      <c r="R532" s="43">
        <f t="shared" si="54"/>
        <v>74.033333333333331</v>
      </c>
      <c r="U532" s="40"/>
      <c r="V532" s="40"/>
      <c r="W532" s="10"/>
      <c r="X532" s="6"/>
    </row>
    <row r="533" spans="1:24">
      <c r="A533" s="45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26">
        <v>528</v>
      </c>
      <c r="N533" s="41">
        <f t="shared" si="50"/>
        <v>3</v>
      </c>
      <c r="O533" s="42" t="str">
        <f t="shared" si="51"/>
        <v>52</v>
      </c>
      <c r="P533" s="42" t="str">
        <f t="shared" si="52"/>
        <v>8</v>
      </c>
      <c r="Q533" s="43">
        <f t="shared" si="53"/>
        <v>3128</v>
      </c>
      <c r="R533" s="43">
        <f t="shared" si="54"/>
        <v>52.133333333333333</v>
      </c>
      <c r="U533" s="40"/>
      <c r="V533" s="40"/>
      <c r="W533" s="10"/>
      <c r="X533" s="6"/>
    </row>
    <row r="534" spans="1:24">
      <c r="A534" s="45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26">
        <v>1</v>
      </c>
      <c r="N534" s="41">
        <f t="shared" si="50"/>
        <v>1</v>
      </c>
      <c r="O534" s="42" t="str">
        <f t="shared" si="51"/>
        <v>1</v>
      </c>
      <c r="P534" s="42">
        <f t="shared" si="52"/>
        <v>0</v>
      </c>
      <c r="Q534" s="43">
        <f t="shared" si="53"/>
        <v>60</v>
      </c>
      <c r="R534" s="43">
        <f t="shared" si="54"/>
        <v>1</v>
      </c>
      <c r="U534" s="40"/>
      <c r="V534" s="40"/>
      <c r="W534" s="10"/>
      <c r="X534" s="6"/>
    </row>
    <row r="535" spans="1:24">
      <c r="A535" s="45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26">
        <v>730</v>
      </c>
      <c r="N535" s="41">
        <f t="shared" si="50"/>
        <v>3</v>
      </c>
      <c r="O535" s="42" t="str">
        <f t="shared" si="51"/>
        <v>73</v>
      </c>
      <c r="P535" s="42" t="str">
        <f t="shared" si="52"/>
        <v>0</v>
      </c>
      <c r="Q535" s="43">
        <f t="shared" si="53"/>
        <v>4380</v>
      </c>
      <c r="R535" s="43">
        <f t="shared" si="54"/>
        <v>73</v>
      </c>
      <c r="U535" s="40"/>
      <c r="V535" s="40"/>
      <c r="W535" s="10"/>
      <c r="X535" s="6"/>
    </row>
    <row r="536" spans="1:24">
      <c r="A536" s="45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26">
        <v>4</v>
      </c>
      <c r="N536" s="41">
        <f t="shared" si="50"/>
        <v>1</v>
      </c>
      <c r="O536" s="42" t="str">
        <f t="shared" si="51"/>
        <v>4</v>
      </c>
      <c r="P536" s="42">
        <f t="shared" si="52"/>
        <v>0</v>
      </c>
      <c r="Q536" s="43">
        <f t="shared" si="53"/>
        <v>240</v>
      </c>
      <c r="R536" s="43">
        <f t="shared" si="54"/>
        <v>4</v>
      </c>
      <c r="U536" s="40"/>
      <c r="V536" s="40"/>
      <c r="W536" s="10"/>
      <c r="X536" s="6"/>
    </row>
    <row r="537" spans="1:24">
      <c r="A537" s="45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458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26">
        <v>4</v>
      </c>
      <c r="N537" s="41">
        <f t="shared" si="50"/>
        <v>1</v>
      </c>
      <c r="O537" s="42" t="str">
        <f t="shared" si="51"/>
        <v>4</v>
      </c>
      <c r="P537" s="42">
        <f t="shared" si="52"/>
        <v>0</v>
      </c>
      <c r="Q537" s="43">
        <f t="shared" si="53"/>
        <v>240</v>
      </c>
      <c r="R537" s="43">
        <f t="shared" si="54"/>
        <v>4</v>
      </c>
      <c r="U537" s="40"/>
      <c r="V537" s="40"/>
      <c r="W537" s="10"/>
      <c r="X537" s="6"/>
    </row>
    <row r="538" spans="1:24">
      <c r="A538" s="45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458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26">
        <v>4</v>
      </c>
      <c r="N538" s="41">
        <f t="shared" si="50"/>
        <v>1</v>
      </c>
      <c r="O538" s="42" t="str">
        <f t="shared" si="51"/>
        <v>4</v>
      </c>
      <c r="P538" s="42">
        <f t="shared" si="52"/>
        <v>0</v>
      </c>
      <c r="Q538" s="43">
        <f t="shared" si="53"/>
        <v>240</v>
      </c>
      <c r="R538" s="43">
        <f t="shared" si="54"/>
        <v>4</v>
      </c>
      <c r="U538" s="40"/>
      <c r="V538" s="40"/>
      <c r="W538" s="10"/>
      <c r="X538" s="6"/>
    </row>
    <row r="539" spans="1:24">
      <c r="A539" s="45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458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26">
        <v>11</v>
      </c>
      <c r="N539" s="41">
        <f t="shared" si="50"/>
        <v>2</v>
      </c>
      <c r="O539" s="42" t="str">
        <f t="shared" si="51"/>
        <v>11</v>
      </c>
      <c r="P539" s="42">
        <f t="shared" si="52"/>
        <v>0</v>
      </c>
      <c r="Q539" s="43">
        <f t="shared" si="53"/>
        <v>660</v>
      </c>
      <c r="R539" s="43">
        <f t="shared" si="54"/>
        <v>11</v>
      </c>
      <c r="U539" s="40"/>
      <c r="V539" s="40"/>
      <c r="W539" s="10"/>
      <c r="X539" s="6"/>
    </row>
    <row r="540" spans="1:24">
      <c r="A540" s="45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458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26">
        <v>8</v>
      </c>
      <c r="N540" s="41">
        <f t="shared" si="50"/>
        <v>1</v>
      </c>
      <c r="O540" s="42" t="str">
        <f t="shared" si="51"/>
        <v>8</v>
      </c>
      <c r="P540" s="42">
        <f t="shared" si="52"/>
        <v>0</v>
      </c>
      <c r="Q540" s="43">
        <f t="shared" si="53"/>
        <v>480</v>
      </c>
      <c r="R540" s="43">
        <f t="shared" si="54"/>
        <v>8</v>
      </c>
      <c r="U540" s="40"/>
      <c r="V540" s="40"/>
      <c r="W540" s="10"/>
      <c r="X540" s="6"/>
    </row>
    <row r="541" spans="1:24">
      <c r="A541" s="45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458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26">
        <v>10</v>
      </c>
      <c r="N541" s="41">
        <f t="shared" si="50"/>
        <v>2</v>
      </c>
      <c r="O541" s="42" t="str">
        <f t="shared" si="51"/>
        <v>10</v>
      </c>
      <c r="P541" s="42">
        <f t="shared" si="52"/>
        <v>0</v>
      </c>
      <c r="Q541" s="43">
        <f t="shared" si="53"/>
        <v>600</v>
      </c>
      <c r="R541" s="43">
        <f t="shared" si="54"/>
        <v>10</v>
      </c>
      <c r="U541" s="40"/>
      <c r="V541" s="40"/>
      <c r="W541" s="10"/>
      <c r="X541" s="6"/>
    </row>
    <row r="542" spans="1:24">
      <c r="A542" s="45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458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26">
        <v>6</v>
      </c>
      <c r="N542" s="41">
        <f t="shared" si="50"/>
        <v>1</v>
      </c>
      <c r="O542" s="42" t="str">
        <f t="shared" si="51"/>
        <v>6</v>
      </c>
      <c r="P542" s="42">
        <f t="shared" si="52"/>
        <v>0</v>
      </c>
      <c r="Q542" s="43">
        <f t="shared" si="53"/>
        <v>360</v>
      </c>
      <c r="R542" s="43">
        <f t="shared" si="54"/>
        <v>6</v>
      </c>
      <c r="U542" s="40"/>
      <c r="V542" s="40"/>
      <c r="W542" s="10"/>
      <c r="X542" s="6"/>
    </row>
    <row r="543" spans="1:24">
      <c r="A543" s="45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26">
        <v>8</v>
      </c>
      <c r="N543" s="41">
        <f t="shared" si="50"/>
        <v>1</v>
      </c>
      <c r="O543" s="42" t="str">
        <f t="shared" si="51"/>
        <v>8</v>
      </c>
      <c r="P543" s="42">
        <f t="shared" si="52"/>
        <v>0</v>
      </c>
      <c r="Q543" s="43">
        <f t="shared" si="53"/>
        <v>480</v>
      </c>
      <c r="R543" s="43">
        <f t="shared" si="54"/>
        <v>8</v>
      </c>
      <c r="U543" s="40"/>
      <c r="V543" s="40"/>
      <c r="W543" s="10"/>
      <c r="X543" s="6"/>
    </row>
    <row r="544" spans="1:24">
      <c r="A544" s="45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26">
        <v>7</v>
      </c>
      <c r="N544" s="41">
        <f t="shared" si="50"/>
        <v>1</v>
      </c>
      <c r="O544" s="42" t="str">
        <f t="shared" si="51"/>
        <v>7</v>
      </c>
      <c r="P544" s="42">
        <f t="shared" si="52"/>
        <v>0</v>
      </c>
      <c r="Q544" s="43">
        <f t="shared" si="53"/>
        <v>420</v>
      </c>
      <c r="R544" s="43">
        <f t="shared" si="54"/>
        <v>7</v>
      </c>
      <c r="U544" s="40"/>
      <c r="V544" s="40"/>
      <c r="W544" s="10"/>
      <c r="X544" s="6"/>
    </row>
    <row r="545" spans="1:24">
      <c r="A545" s="45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457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26">
        <v>4</v>
      </c>
      <c r="N545" s="41">
        <f t="shared" si="50"/>
        <v>1</v>
      </c>
      <c r="O545" s="42" t="str">
        <f t="shared" si="51"/>
        <v>4</v>
      </c>
      <c r="P545" s="42">
        <f t="shared" si="52"/>
        <v>0</v>
      </c>
      <c r="Q545" s="43">
        <f t="shared" si="53"/>
        <v>240</v>
      </c>
      <c r="R545" s="43">
        <f t="shared" si="54"/>
        <v>4</v>
      </c>
      <c r="U545" s="40"/>
      <c r="V545" s="40"/>
      <c r="W545" s="10"/>
      <c r="X545" s="6"/>
    </row>
    <row r="546" spans="1:24">
      <c r="A546" s="45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457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26">
        <v>1</v>
      </c>
      <c r="N546" s="41">
        <f t="shared" si="50"/>
        <v>1</v>
      </c>
      <c r="O546" s="42" t="str">
        <f t="shared" si="51"/>
        <v>1</v>
      </c>
      <c r="P546" s="42">
        <f t="shared" si="52"/>
        <v>0</v>
      </c>
      <c r="Q546" s="43">
        <f t="shared" si="53"/>
        <v>60</v>
      </c>
      <c r="R546" s="43">
        <f t="shared" si="54"/>
        <v>1</v>
      </c>
      <c r="U546" s="40"/>
      <c r="V546" s="40"/>
      <c r="W546" s="10"/>
      <c r="X546" s="6"/>
    </row>
    <row r="547" spans="1:24">
      <c r="A547" s="45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457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26">
        <v>1</v>
      </c>
      <c r="N547" s="41">
        <f t="shared" si="50"/>
        <v>1</v>
      </c>
      <c r="O547" s="42" t="str">
        <f t="shared" si="51"/>
        <v>1</v>
      </c>
      <c r="P547" s="42">
        <f t="shared" si="52"/>
        <v>0</v>
      </c>
      <c r="Q547" s="43">
        <f t="shared" si="53"/>
        <v>60</v>
      </c>
      <c r="R547" s="43">
        <f t="shared" si="54"/>
        <v>1</v>
      </c>
      <c r="U547" s="40"/>
      <c r="V547" s="40"/>
      <c r="W547" s="10"/>
      <c r="X547" s="6"/>
    </row>
    <row r="548" spans="1:24">
      <c r="A548" s="45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457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26">
        <v>3</v>
      </c>
      <c r="N548" s="41">
        <f t="shared" si="50"/>
        <v>1</v>
      </c>
      <c r="O548" s="42" t="str">
        <f t="shared" si="51"/>
        <v>3</v>
      </c>
      <c r="P548" s="42">
        <f t="shared" si="52"/>
        <v>0</v>
      </c>
      <c r="Q548" s="43">
        <f t="shared" si="53"/>
        <v>180</v>
      </c>
      <c r="R548" s="43">
        <f t="shared" si="54"/>
        <v>3</v>
      </c>
      <c r="U548" s="40"/>
      <c r="V548" s="40"/>
      <c r="W548" s="10"/>
      <c r="X548" s="6"/>
    </row>
    <row r="549" spans="1:24">
      <c r="A549" s="45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457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26">
        <v>2</v>
      </c>
      <c r="N549" s="41">
        <f t="shared" si="50"/>
        <v>1</v>
      </c>
      <c r="O549" s="42" t="str">
        <f t="shared" si="51"/>
        <v>2</v>
      </c>
      <c r="P549" s="42">
        <f t="shared" si="52"/>
        <v>0</v>
      </c>
      <c r="Q549" s="43">
        <f t="shared" si="53"/>
        <v>120</v>
      </c>
      <c r="R549" s="43">
        <f t="shared" si="54"/>
        <v>2</v>
      </c>
      <c r="U549" s="40"/>
      <c r="V549" s="40"/>
      <c r="W549" s="10"/>
      <c r="X549" s="6"/>
    </row>
    <row r="550" spans="1:24">
      <c r="A550" s="45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457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26">
        <v>4</v>
      </c>
      <c r="N550" s="41">
        <f t="shared" si="50"/>
        <v>1</v>
      </c>
      <c r="O550" s="42" t="str">
        <f t="shared" si="51"/>
        <v>4</v>
      </c>
      <c r="P550" s="42">
        <f t="shared" si="52"/>
        <v>0</v>
      </c>
      <c r="Q550" s="43">
        <f t="shared" si="53"/>
        <v>240</v>
      </c>
      <c r="R550" s="43">
        <f t="shared" si="54"/>
        <v>4</v>
      </c>
      <c r="U550" s="40"/>
      <c r="V550" s="40"/>
      <c r="W550" s="10"/>
      <c r="X550" s="6"/>
    </row>
    <row r="551" spans="1:24">
      <c r="A551" s="45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26">
        <v>30</v>
      </c>
      <c r="N551" s="41">
        <f t="shared" si="50"/>
        <v>2</v>
      </c>
      <c r="O551" s="42" t="str">
        <f t="shared" si="51"/>
        <v>30</v>
      </c>
      <c r="P551" s="42">
        <f t="shared" si="52"/>
        <v>0</v>
      </c>
      <c r="Q551" s="43">
        <f t="shared" si="53"/>
        <v>1800</v>
      </c>
      <c r="R551" s="43">
        <f t="shared" si="54"/>
        <v>30</v>
      </c>
      <c r="U551" s="40"/>
      <c r="V551" s="40"/>
      <c r="W551" s="10"/>
      <c r="X551" s="6"/>
    </row>
    <row r="552" spans="1:24">
      <c r="A552" s="45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26">
        <v>30</v>
      </c>
      <c r="N552" s="41">
        <f t="shared" si="50"/>
        <v>2</v>
      </c>
      <c r="O552" s="42" t="str">
        <f t="shared" si="51"/>
        <v>30</v>
      </c>
      <c r="P552" s="42">
        <f t="shared" si="52"/>
        <v>0</v>
      </c>
      <c r="Q552" s="43">
        <f t="shared" si="53"/>
        <v>1800</v>
      </c>
      <c r="R552" s="43">
        <f t="shared" si="54"/>
        <v>30</v>
      </c>
      <c r="U552" s="40"/>
      <c r="V552" s="40"/>
      <c r="W552" s="10"/>
      <c r="X552" s="6"/>
    </row>
    <row r="553" spans="1:24">
      <c r="A553" s="45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26">
        <v>3</v>
      </c>
      <c r="N553" s="41">
        <f t="shared" si="50"/>
        <v>1</v>
      </c>
      <c r="O553" s="42" t="str">
        <f t="shared" si="51"/>
        <v>3</v>
      </c>
      <c r="P553" s="42">
        <f t="shared" si="52"/>
        <v>0</v>
      </c>
      <c r="Q553" s="43">
        <f t="shared" si="53"/>
        <v>180</v>
      </c>
      <c r="R553" s="43">
        <f t="shared" si="54"/>
        <v>3</v>
      </c>
      <c r="U553" s="40"/>
      <c r="V553" s="40"/>
      <c r="W553" s="10"/>
      <c r="X553" s="6"/>
    </row>
    <row r="554" spans="1:24">
      <c r="A554" s="45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26">
        <v>8</v>
      </c>
      <c r="N554" s="41">
        <f t="shared" si="50"/>
        <v>1</v>
      </c>
      <c r="O554" s="42" t="str">
        <f t="shared" si="51"/>
        <v>8</v>
      </c>
      <c r="P554" s="42">
        <f t="shared" si="52"/>
        <v>0</v>
      </c>
      <c r="Q554" s="43">
        <f t="shared" si="53"/>
        <v>480</v>
      </c>
      <c r="R554" s="43">
        <f t="shared" si="54"/>
        <v>8</v>
      </c>
      <c r="U554" s="40"/>
      <c r="V554" s="40"/>
      <c r="W554" s="10"/>
      <c r="X554" s="6"/>
    </row>
    <row r="555" spans="1:24">
      <c r="A555" s="45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26">
        <v>8</v>
      </c>
      <c r="N555" s="41">
        <f t="shared" si="50"/>
        <v>1</v>
      </c>
      <c r="O555" s="42" t="str">
        <f t="shared" si="51"/>
        <v>8</v>
      </c>
      <c r="P555" s="42">
        <f t="shared" si="52"/>
        <v>0</v>
      </c>
      <c r="Q555" s="43">
        <f t="shared" si="53"/>
        <v>480</v>
      </c>
      <c r="R555" s="43">
        <f t="shared" si="54"/>
        <v>8</v>
      </c>
      <c r="U555" s="40"/>
      <c r="V555" s="40"/>
      <c r="W555" s="10"/>
      <c r="X555" s="6"/>
    </row>
    <row r="556" spans="1:24">
      <c r="A556" s="45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26">
        <v>330</v>
      </c>
      <c r="N556" s="41">
        <f t="shared" si="50"/>
        <v>3</v>
      </c>
      <c r="O556" s="42" t="str">
        <f t="shared" si="51"/>
        <v>33</v>
      </c>
      <c r="P556" s="42" t="str">
        <f t="shared" si="52"/>
        <v>0</v>
      </c>
      <c r="Q556" s="43">
        <f t="shared" si="53"/>
        <v>1980</v>
      </c>
      <c r="R556" s="43">
        <f t="shared" si="54"/>
        <v>33</v>
      </c>
      <c r="U556" s="40"/>
      <c r="V556" s="40"/>
      <c r="W556" s="10"/>
      <c r="X556" s="6"/>
    </row>
    <row r="557" spans="1:24">
      <c r="A557" s="45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26">
        <v>2</v>
      </c>
      <c r="N557" s="41">
        <f t="shared" si="50"/>
        <v>1</v>
      </c>
      <c r="O557" s="42" t="str">
        <f t="shared" si="51"/>
        <v>2</v>
      </c>
      <c r="P557" s="42">
        <f t="shared" si="52"/>
        <v>0</v>
      </c>
      <c r="Q557" s="43">
        <f t="shared" si="53"/>
        <v>120</v>
      </c>
      <c r="R557" s="43">
        <f t="shared" si="54"/>
        <v>2</v>
      </c>
      <c r="U557" s="40"/>
      <c r="V557" s="40"/>
      <c r="W557" s="10"/>
      <c r="X557" s="6"/>
    </row>
    <row r="558" spans="1:24">
      <c r="A558" s="45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467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26">
        <v>5</v>
      </c>
      <c r="N558" s="41">
        <f t="shared" si="50"/>
        <v>1</v>
      </c>
      <c r="O558" s="42" t="str">
        <f t="shared" si="51"/>
        <v>5</v>
      </c>
      <c r="P558" s="42">
        <f t="shared" si="52"/>
        <v>0</v>
      </c>
      <c r="Q558" s="43">
        <f t="shared" si="53"/>
        <v>300</v>
      </c>
      <c r="R558" s="43">
        <f t="shared" si="54"/>
        <v>5</v>
      </c>
      <c r="U558" s="40"/>
      <c r="V558" s="40"/>
      <c r="W558" s="10"/>
      <c r="X558" s="6"/>
    </row>
    <row r="559" spans="1:24">
      <c r="A559" s="45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462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26">
        <v>1130</v>
      </c>
      <c r="N559" s="41">
        <f t="shared" si="50"/>
        <v>4</v>
      </c>
      <c r="O559" s="42" t="str">
        <f t="shared" si="51"/>
        <v>11</v>
      </c>
      <c r="P559" s="42" t="str">
        <f t="shared" si="52"/>
        <v>30</v>
      </c>
      <c r="Q559" s="43">
        <f t="shared" si="53"/>
        <v>690</v>
      </c>
      <c r="R559" s="43">
        <f t="shared" si="54"/>
        <v>11.5</v>
      </c>
      <c r="U559" s="40"/>
      <c r="V559" s="40"/>
      <c r="W559" s="10"/>
      <c r="X559" s="6"/>
    </row>
    <row r="560" spans="1:24">
      <c r="A560" s="45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462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26">
        <v>2830</v>
      </c>
      <c r="N560" s="41">
        <f t="shared" si="50"/>
        <v>4</v>
      </c>
      <c r="O560" s="42" t="str">
        <f t="shared" si="51"/>
        <v>28</v>
      </c>
      <c r="P560" s="42" t="str">
        <f t="shared" si="52"/>
        <v>30</v>
      </c>
      <c r="Q560" s="43">
        <f t="shared" si="53"/>
        <v>1710</v>
      </c>
      <c r="R560" s="43">
        <f t="shared" si="54"/>
        <v>28.5</v>
      </c>
      <c r="U560" s="40"/>
      <c r="V560" s="40"/>
      <c r="W560" s="10"/>
      <c r="X560" s="6"/>
    </row>
    <row r="561" spans="1:24">
      <c r="A561" s="45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462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26">
        <v>6</v>
      </c>
      <c r="N561" s="41">
        <f t="shared" si="50"/>
        <v>1</v>
      </c>
      <c r="O561" s="42" t="str">
        <f t="shared" si="51"/>
        <v>6</v>
      </c>
      <c r="P561" s="42">
        <f t="shared" si="52"/>
        <v>0</v>
      </c>
      <c r="Q561" s="43">
        <f t="shared" si="53"/>
        <v>360</v>
      </c>
      <c r="R561" s="43">
        <f t="shared" si="54"/>
        <v>6</v>
      </c>
      <c r="U561" s="40"/>
      <c r="V561" s="40"/>
      <c r="W561" s="10"/>
      <c r="X561" s="6"/>
    </row>
    <row r="562" spans="1:24">
      <c r="A562" s="45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462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26">
        <v>39</v>
      </c>
      <c r="N562" s="41">
        <f t="shared" si="50"/>
        <v>2</v>
      </c>
      <c r="O562" s="42" t="str">
        <f t="shared" si="51"/>
        <v>39</v>
      </c>
      <c r="P562" s="42">
        <f t="shared" si="52"/>
        <v>0</v>
      </c>
      <c r="Q562" s="43">
        <f t="shared" si="53"/>
        <v>2340</v>
      </c>
      <c r="R562" s="43">
        <f t="shared" si="54"/>
        <v>39</v>
      </c>
      <c r="U562" s="40"/>
      <c r="V562" s="40"/>
      <c r="W562" s="10"/>
      <c r="X562" s="6"/>
    </row>
    <row r="563" spans="1:24">
      <c r="A563" s="45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459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26">
        <v>430</v>
      </c>
      <c r="N563" s="41">
        <f t="shared" si="50"/>
        <v>3</v>
      </c>
      <c r="O563" s="42" t="str">
        <f t="shared" si="51"/>
        <v>43</v>
      </c>
      <c r="P563" s="42" t="str">
        <f t="shared" si="52"/>
        <v>0</v>
      </c>
      <c r="Q563" s="43">
        <f t="shared" si="53"/>
        <v>2580</v>
      </c>
      <c r="R563" s="43">
        <f t="shared" si="54"/>
        <v>43</v>
      </c>
      <c r="U563" s="40"/>
      <c r="V563" s="40"/>
      <c r="W563" s="10"/>
      <c r="X563" s="6"/>
    </row>
    <row r="564" spans="1:24">
      <c r="A564" s="45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459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26">
        <v>7030</v>
      </c>
      <c r="N564" s="41">
        <f t="shared" si="50"/>
        <v>4</v>
      </c>
      <c r="O564" s="42" t="str">
        <f t="shared" si="51"/>
        <v>70</v>
      </c>
      <c r="P564" s="42" t="str">
        <f t="shared" si="52"/>
        <v>30</v>
      </c>
      <c r="Q564" s="43">
        <f t="shared" si="53"/>
        <v>4230</v>
      </c>
      <c r="R564" s="43">
        <f t="shared" si="54"/>
        <v>70.5</v>
      </c>
      <c r="U564" s="40"/>
      <c r="V564" s="40"/>
      <c r="W564" s="10"/>
      <c r="X564" s="6"/>
    </row>
    <row r="565" spans="1:24">
      <c r="A565" s="45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459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26">
        <v>5130</v>
      </c>
      <c r="N565" s="41">
        <f t="shared" si="50"/>
        <v>4</v>
      </c>
      <c r="O565" s="42" t="str">
        <f t="shared" si="51"/>
        <v>51</v>
      </c>
      <c r="P565" s="42" t="str">
        <f t="shared" si="52"/>
        <v>30</v>
      </c>
      <c r="Q565" s="43">
        <f t="shared" si="53"/>
        <v>3090</v>
      </c>
      <c r="R565" s="43">
        <f t="shared" si="54"/>
        <v>51.5</v>
      </c>
      <c r="U565" s="40"/>
      <c r="V565" s="40"/>
      <c r="W565" s="10"/>
      <c r="X565" s="6"/>
    </row>
    <row r="566" spans="1:24">
      <c r="A566" s="45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26">
        <v>36</v>
      </c>
      <c r="N566" s="41">
        <f t="shared" si="50"/>
        <v>2</v>
      </c>
      <c r="O566" s="42" t="str">
        <f t="shared" si="51"/>
        <v>36</v>
      </c>
      <c r="P566" s="42">
        <f t="shared" si="52"/>
        <v>0</v>
      </c>
      <c r="Q566" s="43">
        <f t="shared" si="53"/>
        <v>2160</v>
      </c>
      <c r="R566" s="43">
        <f t="shared" si="54"/>
        <v>36</v>
      </c>
      <c r="U566" s="40"/>
      <c r="V566" s="40"/>
      <c r="W566" s="10"/>
      <c r="X566" s="6"/>
    </row>
    <row r="567" spans="1:24">
      <c r="A567" s="45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26">
        <v>74</v>
      </c>
      <c r="N567" s="41">
        <f t="shared" si="50"/>
        <v>2</v>
      </c>
      <c r="O567" s="42" t="str">
        <f t="shared" si="51"/>
        <v>74</v>
      </c>
      <c r="P567" s="42">
        <f t="shared" si="52"/>
        <v>0</v>
      </c>
      <c r="Q567" s="43">
        <f t="shared" si="53"/>
        <v>4440</v>
      </c>
      <c r="R567" s="43">
        <f t="shared" si="54"/>
        <v>74</v>
      </c>
      <c r="U567" s="40"/>
      <c r="V567" s="40"/>
      <c r="W567" s="10"/>
      <c r="X567" s="6"/>
    </row>
    <row r="568" spans="1:24">
      <c r="A568" s="45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26">
        <v>230</v>
      </c>
      <c r="N568" s="41">
        <f t="shared" si="50"/>
        <v>3</v>
      </c>
      <c r="O568" s="42" t="str">
        <f t="shared" si="51"/>
        <v>23</v>
      </c>
      <c r="P568" s="42" t="str">
        <f t="shared" si="52"/>
        <v>0</v>
      </c>
      <c r="Q568" s="43">
        <f t="shared" si="53"/>
        <v>1380</v>
      </c>
      <c r="R568" s="43">
        <f t="shared" si="54"/>
        <v>23</v>
      </c>
      <c r="U568" s="40"/>
      <c r="V568" s="40"/>
      <c r="W568" s="10"/>
      <c r="X568" s="6"/>
    </row>
    <row r="569" spans="1:24">
      <c r="A569" s="45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26">
        <v>1230</v>
      </c>
      <c r="N569" s="41">
        <f t="shared" si="50"/>
        <v>4</v>
      </c>
      <c r="O569" s="42" t="str">
        <f t="shared" si="51"/>
        <v>12</v>
      </c>
      <c r="P569" s="42" t="str">
        <f t="shared" si="52"/>
        <v>30</v>
      </c>
      <c r="Q569" s="43">
        <f t="shared" si="53"/>
        <v>750</v>
      </c>
      <c r="R569" s="43">
        <f t="shared" si="54"/>
        <v>12.5</v>
      </c>
      <c r="U569" s="40"/>
      <c r="V569" s="40"/>
      <c r="W569" s="10"/>
      <c r="X569" s="6"/>
    </row>
    <row r="570" spans="1:24">
      <c r="A570" s="45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26">
        <v>3</v>
      </c>
      <c r="N570" s="41">
        <f t="shared" si="50"/>
        <v>1</v>
      </c>
      <c r="O570" s="42" t="str">
        <f t="shared" si="51"/>
        <v>3</v>
      </c>
      <c r="P570" s="42">
        <f t="shared" si="52"/>
        <v>0</v>
      </c>
      <c r="Q570" s="43">
        <f t="shared" si="53"/>
        <v>180</v>
      </c>
      <c r="R570" s="43">
        <f t="shared" si="54"/>
        <v>3</v>
      </c>
      <c r="U570" s="40"/>
      <c r="V570" s="40"/>
      <c r="W570" s="10"/>
      <c r="X570" s="6"/>
    </row>
    <row r="571" spans="1:24">
      <c r="A571" s="45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26">
        <v>2</v>
      </c>
      <c r="N571" s="41">
        <f t="shared" si="50"/>
        <v>1</v>
      </c>
      <c r="O571" s="42" t="str">
        <f t="shared" si="51"/>
        <v>2</v>
      </c>
      <c r="P571" s="42">
        <f t="shared" si="52"/>
        <v>0</v>
      </c>
      <c r="Q571" s="43">
        <f t="shared" si="53"/>
        <v>120</v>
      </c>
      <c r="R571" s="43">
        <f t="shared" si="54"/>
        <v>2</v>
      </c>
      <c r="U571" s="40"/>
      <c r="V571" s="40"/>
      <c r="W571" s="10"/>
      <c r="X571" s="6"/>
    </row>
    <row r="572" spans="1:24">
      <c r="A572" s="45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459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26">
        <v>42</v>
      </c>
      <c r="N572" s="41">
        <f t="shared" si="50"/>
        <v>2</v>
      </c>
      <c r="O572" s="42" t="str">
        <f t="shared" si="51"/>
        <v>42</v>
      </c>
      <c r="P572" s="42">
        <f t="shared" si="52"/>
        <v>0</v>
      </c>
      <c r="Q572" s="43">
        <f t="shared" si="53"/>
        <v>2520</v>
      </c>
      <c r="R572" s="43">
        <f t="shared" si="54"/>
        <v>42</v>
      </c>
      <c r="U572" s="40"/>
      <c r="V572" s="40"/>
      <c r="W572" s="10"/>
      <c r="X572" s="6"/>
    </row>
    <row r="573" spans="1:24">
      <c r="A573" s="45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26">
        <v>8</v>
      </c>
      <c r="N573" s="41">
        <f t="shared" si="50"/>
        <v>1</v>
      </c>
      <c r="O573" s="42" t="str">
        <f t="shared" si="51"/>
        <v>8</v>
      </c>
      <c r="P573" s="42">
        <f t="shared" si="52"/>
        <v>0</v>
      </c>
      <c r="Q573" s="43">
        <f t="shared" si="53"/>
        <v>480</v>
      </c>
      <c r="R573" s="43">
        <f t="shared" si="54"/>
        <v>8</v>
      </c>
      <c r="U573" s="40"/>
      <c r="V573" s="40"/>
      <c r="W573" s="10"/>
      <c r="X573" s="6"/>
    </row>
    <row r="574" spans="1:24">
      <c r="A574" s="45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462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26">
        <v>35</v>
      </c>
      <c r="N574" s="41">
        <f t="shared" si="50"/>
        <v>2</v>
      </c>
      <c r="O574" s="42" t="str">
        <f t="shared" si="51"/>
        <v>35</v>
      </c>
      <c r="P574" s="42">
        <f t="shared" si="52"/>
        <v>0</v>
      </c>
      <c r="Q574" s="43">
        <f t="shared" si="53"/>
        <v>2100</v>
      </c>
      <c r="R574" s="43">
        <f t="shared" si="54"/>
        <v>35</v>
      </c>
      <c r="U574" s="40"/>
      <c r="V574" s="40"/>
      <c r="W574" s="10"/>
      <c r="X574" s="6"/>
    </row>
    <row r="575" spans="1:24">
      <c r="A575" s="45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26">
        <v>25</v>
      </c>
      <c r="N575" s="41">
        <f t="shared" si="50"/>
        <v>2</v>
      </c>
      <c r="O575" s="42" t="str">
        <f t="shared" si="51"/>
        <v>25</v>
      </c>
      <c r="P575" s="42">
        <f t="shared" si="52"/>
        <v>0</v>
      </c>
      <c r="Q575" s="43">
        <f t="shared" si="53"/>
        <v>1500</v>
      </c>
      <c r="R575" s="43">
        <f t="shared" si="54"/>
        <v>25</v>
      </c>
      <c r="U575" s="40"/>
      <c r="V575" s="40"/>
      <c r="W575" s="10"/>
      <c r="X575" s="6"/>
    </row>
    <row r="576" spans="1:24">
      <c r="A576" s="45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26">
        <v>37</v>
      </c>
      <c r="N576" s="41">
        <f t="shared" si="50"/>
        <v>2</v>
      </c>
      <c r="O576" s="42" t="str">
        <f t="shared" si="51"/>
        <v>37</v>
      </c>
      <c r="P576" s="42">
        <f t="shared" si="52"/>
        <v>0</v>
      </c>
      <c r="Q576" s="43">
        <f t="shared" si="53"/>
        <v>2220</v>
      </c>
      <c r="R576" s="43">
        <f t="shared" si="54"/>
        <v>37</v>
      </c>
      <c r="U576" s="40"/>
      <c r="V576" s="40"/>
      <c r="W576" s="10"/>
      <c r="X576" s="6"/>
    </row>
    <row r="577" spans="1:24">
      <c r="A577" s="45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467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26">
        <v>19</v>
      </c>
      <c r="N577" s="41">
        <f t="shared" si="50"/>
        <v>2</v>
      </c>
      <c r="O577" s="42" t="str">
        <f t="shared" si="51"/>
        <v>19</v>
      </c>
      <c r="P577" s="42">
        <f t="shared" si="52"/>
        <v>0</v>
      </c>
      <c r="Q577" s="43">
        <f t="shared" si="53"/>
        <v>1140</v>
      </c>
      <c r="R577" s="43">
        <f t="shared" si="54"/>
        <v>19</v>
      </c>
      <c r="U577" s="40"/>
      <c r="V577" s="40"/>
      <c r="W577" s="10"/>
      <c r="X577" s="6"/>
    </row>
    <row r="578" spans="1:24">
      <c r="A578" s="45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467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26">
        <v>24</v>
      </c>
      <c r="N578" s="41">
        <f t="shared" si="50"/>
        <v>2</v>
      </c>
      <c r="O578" s="42" t="str">
        <f t="shared" si="51"/>
        <v>24</v>
      </c>
      <c r="P578" s="42">
        <f t="shared" si="52"/>
        <v>0</v>
      </c>
      <c r="Q578" s="43">
        <f t="shared" si="53"/>
        <v>1440</v>
      </c>
      <c r="R578" s="43">
        <f t="shared" si="54"/>
        <v>24</v>
      </c>
      <c r="U578" s="40"/>
      <c r="V578" s="40"/>
      <c r="W578" s="10"/>
      <c r="X578" s="6"/>
    </row>
    <row r="579" spans="1:24">
      <c r="A579" s="45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467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26">
        <v>3630</v>
      </c>
      <c r="N579" s="41">
        <f t="shared" ref="N579:N642" si="56">LEN($M579)</f>
        <v>4</v>
      </c>
      <c r="O579" s="42" t="str">
        <f t="shared" ref="O579:O642" si="57">IF(N579="1",$M579,IF(N579=2,LEFT($M579,2),LEFT($M579,2)))</f>
        <v>36</v>
      </c>
      <c r="P579" s="42" t="str">
        <f t="shared" ref="P579:P642" si="58">IF(N579&lt;=2,0,MID($M579,3,3))</f>
        <v>30</v>
      </c>
      <c r="Q579" s="43">
        <f t="shared" ref="Q579:Q642" si="59">(O579*60)+P579</f>
        <v>2190</v>
      </c>
      <c r="R579" s="43">
        <f t="shared" ref="R579:R642" si="60">+Q579/60</f>
        <v>36.5</v>
      </c>
      <c r="U579" s="40"/>
      <c r="V579" s="40"/>
      <c r="W579" s="10"/>
      <c r="X579" s="6"/>
    </row>
    <row r="580" spans="1:24">
      <c r="A580" s="45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469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26">
        <v>2130</v>
      </c>
      <c r="N580" s="41">
        <f t="shared" si="56"/>
        <v>4</v>
      </c>
      <c r="O580" s="42" t="str">
        <f t="shared" si="57"/>
        <v>21</v>
      </c>
      <c r="P580" s="42" t="str">
        <f t="shared" si="58"/>
        <v>30</v>
      </c>
      <c r="Q580" s="43">
        <f t="shared" si="59"/>
        <v>1290</v>
      </c>
      <c r="R580" s="43">
        <f t="shared" si="60"/>
        <v>21.5</v>
      </c>
      <c r="U580" s="40"/>
      <c r="V580" s="40"/>
      <c r="W580" s="10"/>
      <c r="X580" s="6"/>
    </row>
    <row r="581" spans="1:24">
      <c r="A581" s="45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469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26">
        <v>26</v>
      </c>
      <c r="N581" s="41">
        <f t="shared" si="56"/>
        <v>2</v>
      </c>
      <c r="O581" s="42" t="str">
        <f t="shared" si="57"/>
        <v>26</v>
      </c>
      <c r="P581" s="42">
        <f t="shared" si="58"/>
        <v>0</v>
      </c>
      <c r="Q581" s="43">
        <f t="shared" si="59"/>
        <v>1560</v>
      </c>
      <c r="R581" s="43">
        <f t="shared" si="60"/>
        <v>26</v>
      </c>
      <c r="U581" s="40"/>
      <c r="V581" s="40"/>
      <c r="W581" s="10"/>
      <c r="X581" s="6"/>
    </row>
    <row r="582" spans="1:24">
      <c r="A582" s="45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469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26">
        <v>45</v>
      </c>
      <c r="N582" s="41">
        <f t="shared" si="56"/>
        <v>2</v>
      </c>
      <c r="O582" s="42" t="str">
        <f t="shared" si="57"/>
        <v>45</v>
      </c>
      <c r="P582" s="42">
        <f t="shared" si="58"/>
        <v>0</v>
      </c>
      <c r="Q582" s="43">
        <f t="shared" si="59"/>
        <v>2700</v>
      </c>
      <c r="R582" s="43">
        <f t="shared" si="60"/>
        <v>45</v>
      </c>
      <c r="U582" s="40"/>
      <c r="V582" s="40"/>
      <c r="W582" s="10"/>
      <c r="X582" s="6"/>
    </row>
    <row r="583" spans="1:24">
      <c r="A583" s="45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469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26">
        <v>1930</v>
      </c>
      <c r="N583" s="41">
        <f t="shared" si="56"/>
        <v>4</v>
      </c>
      <c r="O583" s="42" t="str">
        <f t="shared" si="57"/>
        <v>19</v>
      </c>
      <c r="P583" s="42" t="str">
        <f t="shared" si="58"/>
        <v>30</v>
      </c>
      <c r="Q583" s="43">
        <f t="shared" si="59"/>
        <v>1170</v>
      </c>
      <c r="R583" s="43">
        <f t="shared" si="60"/>
        <v>19.5</v>
      </c>
      <c r="U583" s="40"/>
      <c r="V583" s="40"/>
      <c r="W583" s="10"/>
      <c r="X583" s="6"/>
    </row>
    <row r="584" spans="1:24">
      <c r="A584" s="45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26">
        <v>24</v>
      </c>
      <c r="N584" s="41">
        <f t="shared" si="56"/>
        <v>2</v>
      </c>
      <c r="O584" s="42" t="str">
        <f t="shared" si="57"/>
        <v>24</v>
      </c>
      <c r="P584" s="42">
        <f t="shared" si="58"/>
        <v>0</v>
      </c>
      <c r="Q584" s="43">
        <f t="shared" si="59"/>
        <v>1440</v>
      </c>
      <c r="R584" s="43">
        <f t="shared" si="60"/>
        <v>24</v>
      </c>
      <c r="U584" s="40"/>
      <c r="V584" s="40"/>
      <c r="W584" s="10"/>
      <c r="X584" s="6"/>
    </row>
    <row r="585" spans="1:24">
      <c r="A585" s="45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26">
        <v>16</v>
      </c>
      <c r="N585" s="41">
        <f t="shared" si="56"/>
        <v>2</v>
      </c>
      <c r="O585" s="42" t="str">
        <f t="shared" si="57"/>
        <v>16</v>
      </c>
      <c r="P585" s="42">
        <f t="shared" si="58"/>
        <v>0</v>
      </c>
      <c r="Q585" s="43">
        <f t="shared" si="59"/>
        <v>960</v>
      </c>
      <c r="R585" s="43">
        <f t="shared" si="60"/>
        <v>16</v>
      </c>
      <c r="U585" s="40"/>
      <c r="V585" s="40"/>
      <c r="W585" s="10"/>
      <c r="X585" s="6"/>
    </row>
    <row r="586" spans="1:24">
      <c r="A586" s="45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470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26">
        <v>2020</v>
      </c>
      <c r="N586" s="41">
        <f t="shared" si="56"/>
        <v>4</v>
      </c>
      <c r="O586" s="42" t="str">
        <f t="shared" si="57"/>
        <v>20</v>
      </c>
      <c r="P586" s="42" t="str">
        <f t="shared" si="58"/>
        <v>20</v>
      </c>
      <c r="Q586" s="43">
        <f t="shared" si="59"/>
        <v>1220</v>
      </c>
      <c r="R586" s="43">
        <f t="shared" si="60"/>
        <v>20.333333333333332</v>
      </c>
      <c r="U586" s="40"/>
      <c r="V586" s="40"/>
      <c r="W586" s="10"/>
      <c r="X586" s="6"/>
    </row>
    <row r="587" spans="1:24">
      <c r="A587" s="45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26">
        <v>20</v>
      </c>
      <c r="N587" s="41">
        <f t="shared" si="56"/>
        <v>2</v>
      </c>
      <c r="O587" s="42" t="str">
        <f t="shared" si="57"/>
        <v>20</v>
      </c>
      <c r="P587" s="42">
        <f t="shared" si="58"/>
        <v>0</v>
      </c>
      <c r="Q587" s="43">
        <f t="shared" si="59"/>
        <v>1200</v>
      </c>
      <c r="R587" s="43">
        <f t="shared" si="60"/>
        <v>20</v>
      </c>
      <c r="U587" s="40"/>
      <c r="V587" s="40"/>
      <c r="W587" s="10"/>
      <c r="X587" s="6"/>
    </row>
    <row r="588" spans="1:24">
      <c r="A588" s="45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26">
        <v>3512</v>
      </c>
      <c r="N588" s="41">
        <f t="shared" si="56"/>
        <v>4</v>
      </c>
      <c r="O588" s="42" t="str">
        <f t="shared" si="57"/>
        <v>35</v>
      </c>
      <c r="P588" s="42" t="str">
        <f t="shared" si="58"/>
        <v>12</v>
      </c>
      <c r="Q588" s="43">
        <f t="shared" si="59"/>
        <v>2112</v>
      </c>
      <c r="R588" s="43">
        <f t="shared" si="60"/>
        <v>35.200000000000003</v>
      </c>
      <c r="U588" s="40"/>
      <c r="V588" s="40"/>
      <c r="W588" s="10"/>
      <c r="X588" s="6"/>
    </row>
    <row r="589" spans="1:24">
      <c r="A589" s="45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26">
        <v>2842</v>
      </c>
      <c r="N589" s="41">
        <f t="shared" si="56"/>
        <v>4</v>
      </c>
      <c r="O589" s="42" t="str">
        <f t="shared" si="57"/>
        <v>28</v>
      </c>
      <c r="P589" s="42" t="str">
        <f t="shared" si="58"/>
        <v>42</v>
      </c>
      <c r="Q589" s="43">
        <f t="shared" si="59"/>
        <v>1722</v>
      </c>
      <c r="R589" s="43">
        <f t="shared" si="60"/>
        <v>28.7</v>
      </c>
      <c r="U589" s="40"/>
      <c r="V589" s="40"/>
      <c r="W589" s="10"/>
      <c r="X589" s="6"/>
    </row>
    <row r="590" spans="1:24">
      <c r="A590" s="45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456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26">
        <v>22</v>
      </c>
      <c r="N590" s="41">
        <f t="shared" si="56"/>
        <v>2</v>
      </c>
      <c r="O590" s="42" t="str">
        <f t="shared" si="57"/>
        <v>22</v>
      </c>
      <c r="P590" s="42">
        <f t="shared" si="58"/>
        <v>0</v>
      </c>
      <c r="Q590" s="43">
        <f t="shared" si="59"/>
        <v>1320</v>
      </c>
      <c r="R590" s="43">
        <f t="shared" si="60"/>
        <v>22</v>
      </c>
      <c r="U590" s="40"/>
      <c r="V590" s="40"/>
      <c r="W590" s="10"/>
      <c r="X590" s="6"/>
    </row>
    <row r="591" spans="1:24">
      <c r="A591" s="45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456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26">
        <v>462</v>
      </c>
      <c r="N591" s="41">
        <f t="shared" si="56"/>
        <v>3</v>
      </c>
      <c r="O591" s="42" t="str">
        <f t="shared" si="57"/>
        <v>46</v>
      </c>
      <c r="P591" s="42" t="str">
        <f t="shared" si="58"/>
        <v>2</v>
      </c>
      <c r="Q591" s="43">
        <f t="shared" si="59"/>
        <v>2762</v>
      </c>
      <c r="R591" s="43">
        <f t="shared" si="60"/>
        <v>46.033333333333331</v>
      </c>
      <c r="U591" s="40"/>
      <c r="V591" s="40"/>
      <c r="W591" s="10"/>
      <c r="X591" s="6"/>
    </row>
    <row r="592" spans="1:24">
      <c r="A592" s="45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456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26">
        <v>496</v>
      </c>
      <c r="N592" s="41">
        <f t="shared" si="56"/>
        <v>3</v>
      </c>
      <c r="O592" s="42" t="str">
        <f t="shared" si="57"/>
        <v>49</v>
      </c>
      <c r="P592" s="42" t="str">
        <f t="shared" si="58"/>
        <v>6</v>
      </c>
      <c r="Q592" s="43">
        <f t="shared" si="59"/>
        <v>2946</v>
      </c>
      <c r="R592" s="43">
        <f t="shared" si="60"/>
        <v>49.1</v>
      </c>
      <c r="U592" s="40"/>
      <c r="V592" s="40"/>
      <c r="W592" s="10"/>
      <c r="X592" s="6"/>
    </row>
    <row r="593" spans="1:24">
      <c r="A593" s="45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456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26">
        <v>494</v>
      </c>
      <c r="N593" s="41">
        <f t="shared" si="56"/>
        <v>3</v>
      </c>
      <c r="O593" s="42" t="str">
        <f t="shared" si="57"/>
        <v>49</v>
      </c>
      <c r="P593" s="42" t="str">
        <f t="shared" si="58"/>
        <v>4</v>
      </c>
      <c r="Q593" s="43">
        <f t="shared" si="59"/>
        <v>2944</v>
      </c>
      <c r="R593" s="43">
        <f t="shared" si="60"/>
        <v>49.06666666666667</v>
      </c>
      <c r="U593" s="40"/>
      <c r="V593" s="40"/>
      <c r="W593" s="10"/>
      <c r="X593" s="6"/>
    </row>
    <row r="594" spans="1:24">
      <c r="A594" s="45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456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26">
        <v>551</v>
      </c>
      <c r="N594" s="41">
        <f t="shared" si="56"/>
        <v>3</v>
      </c>
      <c r="O594" s="42" t="str">
        <f t="shared" si="57"/>
        <v>55</v>
      </c>
      <c r="P594" s="42" t="str">
        <f t="shared" si="58"/>
        <v>1</v>
      </c>
      <c r="Q594" s="43">
        <f t="shared" si="59"/>
        <v>3301</v>
      </c>
      <c r="R594" s="43">
        <f t="shared" si="60"/>
        <v>55.016666666666666</v>
      </c>
      <c r="U594" s="40"/>
      <c r="V594" s="40"/>
      <c r="W594" s="10"/>
      <c r="X594" s="6"/>
    </row>
    <row r="595" spans="1:24">
      <c r="A595" s="45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468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26">
        <v>542</v>
      </c>
      <c r="N595" s="41">
        <f t="shared" si="56"/>
        <v>3</v>
      </c>
      <c r="O595" s="42" t="str">
        <f t="shared" si="57"/>
        <v>54</v>
      </c>
      <c r="P595" s="42" t="str">
        <f t="shared" si="58"/>
        <v>2</v>
      </c>
      <c r="Q595" s="43">
        <f t="shared" si="59"/>
        <v>3242</v>
      </c>
      <c r="R595" s="43">
        <f t="shared" si="60"/>
        <v>54.033333333333331</v>
      </c>
      <c r="U595" s="40"/>
      <c r="V595" s="40"/>
      <c r="W595" s="10"/>
      <c r="X595" s="6"/>
    </row>
    <row r="596" spans="1:24">
      <c r="A596" s="45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26">
        <v>1524</v>
      </c>
      <c r="N596" s="41">
        <f t="shared" si="56"/>
        <v>4</v>
      </c>
      <c r="O596" s="42" t="str">
        <f t="shared" si="57"/>
        <v>15</v>
      </c>
      <c r="P596" s="42" t="str">
        <f t="shared" si="58"/>
        <v>24</v>
      </c>
      <c r="Q596" s="43">
        <f t="shared" si="59"/>
        <v>924</v>
      </c>
      <c r="R596" s="43">
        <f t="shared" si="60"/>
        <v>15.4</v>
      </c>
      <c r="U596" s="40"/>
      <c r="V596" s="40"/>
      <c r="W596" s="10"/>
      <c r="X596" s="6"/>
    </row>
    <row r="597" spans="1:24">
      <c r="A597" s="45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26">
        <v>43</v>
      </c>
      <c r="N597" s="41">
        <f t="shared" si="56"/>
        <v>2</v>
      </c>
      <c r="O597" s="42" t="str">
        <f t="shared" si="57"/>
        <v>43</v>
      </c>
      <c r="P597" s="42">
        <f t="shared" si="58"/>
        <v>0</v>
      </c>
      <c r="Q597" s="43">
        <f t="shared" si="59"/>
        <v>2580</v>
      </c>
      <c r="R597" s="43">
        <f t="shared" si="60"/>
        <v>43</v>
      </c>
      <c r="U597" s="40"/>
      <c r="V597" s="40"/>
      <c r="W597" s="10"/>
      <c r="X597" s="6"/>
    </row>
    <row r="598" spans="1:24">
      <c r="A598" s="45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26">
        <v>236</v>
      </c>
      <c r="N598" s="41">
        <f t="shared" si="56"/>
        <v>3</v>
      </c>
      <c r="O598" s="42" t="str">
        <f t="shared" si="57"/>
        <v>23</v>
      </c>
      <c r="P598" s="42" t="str">
        <f t="shared" si="58"/>
        <v>6</v>
      </c>
      <c r="Q598" s="43">
        <f t="shared" si="59"/>
        <v>1386</v>
      </c>
      <c r="R598" s="43">
        <f t="shared" si="60"/>
        <v>23.1</v>
      </c>
      <c r="U598" s="40"/>
      <c r="V598" s="40"/>
      <c r="W598" s="10"/>
      <c r="X598" s="6"/>
    </row>
    <row r="599" spans="1:24">
      <c r="A599" s="45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26">
        <v>530</v>
      </c>
      <c r="N599" s="41">
        <f t="shared" si="56"/>
        <v>3</v>
      </c>
      <c r="O599" s="42" t="str">
        <f t="shared" si="57"/>
        <v>53</v>
      </c>
      <c r="P599" s="42" t="str">
        <f t="shared" si="58"/>
        <v>0</v>
      </c>
      <c r="Q599" s="43">
        <f t="shared" si="59"/>
        <v>3180</v>
      </c>
      <c r="R599" s="43">
        <f t="shared" si="60"/>
        <v>53</v>
      </c>
      <c r="U599" s="40"/>
      <c r="V599" s="40"/>
      <c r="W599" s="10"/>
      <c r="X599" s="6"/>
    </row>
    <row r="600" spans="1:24">
      <c r="A600" s="45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26">
        <v>840</v>
      </c>
      <c r="N600" s="41">
        <f t="shared" si="56"/>
        <v>3</v>
      </c>
      <c r="O600" s="42" t="str">
        <f t="shared" si="57"/>
        <v>84</v>
      </c>
      <c r="P600" s="42" t="str">
        <f t="shared" si="58"/>
        <v>0</v>
      </c>
      <c r="Q600" s="43">
        <f t="shared" si="59"/>
        <v>5040</v>
      </c>
      <c r="R600" s="43">
        <f t="shared" si="60"/>
        <v>84</v>
      </c>
      <c r="U600" s="40"/>
      <c r="V600" s="40"/>
      <c r="W600" s="10"/>
      <c r="X600" s="6"/>
    </row>
    <row r="601" spans="1:24">
      <c r="A601" s="45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26">
        <v>8</v>
      </c>
      <c r="N601" s="41">
        <f t="shared" si="56"/>
        <v>1</v>
      </c>
      <c r="O601" s="42" t="str">
        <f t="shared" si="57"/>
        <v>8</v>
      </c>
      <c r="P601" s="42">
        <f t="shared" si="58"/>
        <v>0</v>
      </c>
      <c r="Q601" s="43">
        <f t="shared" si="59"/>
        <v>480</v>
      </c>
      <c r="R601" s="43">
        <f t="shared" si="60"/>
        <v>8</v>
      </c>
      <c r="U601" s="40"/>
      <c r="V601" s="40"/>
      <c r="W601" s="10"/>
      <c r="X601" s="6"/>
    </row>
    <row r="602" spans="1:24">
      <c r="A602" s="45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466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26">
        <v>175</v>
      </c>
      <c r="N602" s="41">
        <f t="shared" si="56"/>
        <v>3</v>
      </c>
      <c r="O602" s="42" t="str">
        <f t="shared" si="57"/>
        <v>17</v>
      </c>
      <c r="P602" s="42" t="str">
        <f t="shared" si="58"/>
        <v>5</v>
      </c>
      <c r="Q602" s="43">
        <f t="shared" si="59"/>
        <v>1025</v>
      </c>
      <c r="R602" s="43">
        <f t="shared" si="60"/>
        <v>17.083333333333332</v>
      </c>
      <c r="U602" s="40"/>
      <c r="V602" s="40"/>
      <c r="W602" s="10"/>
      <c r="X602" s="6"/>
    </row>
    <row r="603" spans="1:24">
      <c r="A603" s="45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460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26">
        <v>2</v>
      </c>
      <c r="N603" s="41">
        <f t="shared" si="56"/>
        <v>1</v>
      </c>
      <c r="O603" s="42" t="str">
        <f t="shared" si="57"/>
        <v>2</v>
      </c>
      <c r="P603" s="42">
        <f t="shared" si="58"/>
        <v>0</v>
      </c>
      <c r="Q603" s="43">
        <f t="shared" si="59"/>
        <v>120</v>
      </c>
      <c r="R603" s="43">
        <f t="shared" si="60"/>
        <v>2</v>
      </c>
      <c r="U603" s="40"/>
      <c r="V603" s="40"/>
      <c r="W603" s="10"/>
      <c r="X603" s="6"/>
    </row>
    <row r="604" spans="1:24">
      <c r="A604" s="45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26">
        <v>335</v>
      </c>
      <c r="N604" s="41">
        <f t="shared" si="56"/>
        <v>3</v>
      </c>
      <c r="O604" s="42" t="str">
        <f t="shared" si="57"/>
        <v>33</v>
      </c>
      <c r="P604" s="42" t="str">
        <f t="shared" si="58"/>
        <v>5</v>
      </c>
      <c r="Q604" s="43">
        <f t="shared" si="59"/>
        <v>1985</v>
      </c>
      <c r="R604" s="43">
        <f t="shared" si="60"/>
        <v>33.083333333333336</v>
      </c>
      <c r="U604" s="40"/>
      <c r="V604" s="40"/>
      <c r="W604" s="10"/>
      <c r="X604" s="6"/>
    </row>
    <row r="605" spans="1:24">
      <c r="A605" s="45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26">
        <v>57</v>
      </c>
      <c r="N605" s="41">
        <f t="shared" si="56"/>
        <v>2</v>
      </c>
      <c r="O605" s="42" t="str">
        <f t="shared" si="57"/>
        <v>57</v>
      </c>
      <c r="P605" s="42">
        <f t="shared" si="58"/>
        <v>0</v>
      </c>
      <c r="Q605" s="43">
        <f t="shared" si="59"/>
        <v>3420</v>
      </c>
      <c r="R605" s="43">
        <f t="shared" si="60"/>
        <v>57</v>
      </c>
      <c r="U605" s="40"/>
      <c r="V605" s="40"/>
      <c r="W605" s="10"/>
      <c r="X605" s="6"/>
    </row>
    <row r="606" spans="1:24">
      <c r="A606" s="45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26">
        <v>603</v>
      </c>
      <c r="N606" s="41">
        <f t="shared" si="56"/>
        <v>3</v>
      </c>
      <c r="O606" s="42" t="str">
        <f t="shared" si="57"/>
        <v>60</v>
      </c>
      <c r="P606" s="42" t="str">
        <f t="shared" si="58"/>
        <v>3</v>
      </c>
      <c r="Q606" s="43">
        <f t="shared" si="59"/>
        <v>3603</v>
      </c>
      <c r="R606" s="43">
        <f t="shared" si="60"/>
        <v>60.05</v>
      </c>
      <c r="U606" s="40"/>
      <c r="V606" s="40"/>
      <c r="W606" s="10"/>
      <c r="X606" s="6"/>
    </row>
    <row r="607" spans="1:24">
      <c r="A607" s="45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26">
        <v>577</v>
      </c>
      <c r="N607" s="41">
        <f t="shared" si="56"/>
        <v>3</v>
      </c>
      <c r="O607" s="42" t="str">
        <f t="shared" si="57"/>
        <v>57</v>
      </c>
      <c r="P607" s="42" t="str">
        <f t="shared" si="58"/>
        <v>7</v>
      </c>
      <c r="Q607" s="43">
        <f t="shared" si="59"/>
        <v>3427</v>
      </c>
      <c r="R607" s="43">
        <f t="shared" si="60"/>
        <v>57.116666666666667</v>
      </c>
      <c r="U607" s="40"/>
      <c r="V607" s="40"/>
      <c r="W607" s="10"/>
      <c r="X607" s="6"/>
    </row>
    <row r="608" spans="1:24">
      <c r="A608" s="45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26">
        <v>625</v>
      </c>
      <c r="N608" s="41">
        <f t="shared" si="56"/>
        <v>3</v>
      </c>
      <c r="O608" s="42" t="str">
        <f t="shared" si="57"/>
        <v>62</v>
      </c>
      <c r="P608" s="42" t="str">
        <f t="shared" si="58"/>
        <v>5</v>
      </c>
      <c r="Q608" s="43">
        <f t="shared" si="59"/>
        <v>3725</v>
      </c>
      <c r="R608" s="43">
        <f t="shared" si="60"/>
        <v>62.083333333333336</v>
      </c>
      <c r="U608" s="40"/>
      <c r="V608" s="40"/>
      <c r="W608" s="10"/>
      <c r="X608" s="6"/>
    </row>
    <row r="609" spans="1:24">
      <c r="A609" s="45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26">
        <v>1012</v>
      </c>
      <c r="N609" s="41">
        <f t="shared" si="56"/>
        <v>4</v>
      </c>
      <c r="O609" s="42" t="str">
        <f t="shared" si="57"/>
        <v>10</v>
      </c>
      <c r="P609" s="42" t="str">
        <f t="shared" si="58"/>
        <v>12</v>
      </c>
      <c r="Q609" s="43">
        <f t="shared" si="59"/>
        <v>612</v>
      </c>
      <c r="R609" s="43">
        <f t="shared" si="60"/>
        <v>10.199999999999999</v>
      </c>
      <c r="U609" s="40"/>
      <c r="V609" s="40"/>
      <c r="W609" s="10"/>
      <c r="X609" s="6"/>
    </row>
    <row r="610" spans="1:24">
      <c r="A610" s="45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26">
        <v>35</v>
      </c>
      <c r="N610" s="41">
        <f t="shared" si="56"/>
        <v>2</v>
      </c>
      <c r="O610" s="42" t="str">
        <f t="shared" si="57"/>
        <v>35</v>
      </c>
      <c r="P610" s="42">
        <f t="shared" si="58"/>
        <v>0</v>
      </c>
      <c r="Q610" s="43">
        <f t="shared" si="59"/>
        <v>2100</v>
      </c>
      <c r="R610" s="43">
        <f t="shared" si="60"/>
        <v>35</v>
      </c>
      <c r="U610" s="40"/>
      <c r="V610" s="40"/>
      <c r="W610" s="10"/>
      <c r="X610" s="6"/>
    </row>
    <row r="611" spans="1:24">
      <c r="A611" s="45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26">
        <v>912</v>
      </c>
      <c r="N611" s="41">
        <f t="shared" si="56"/>
        <v>3</v>
      </c>
      <c r="O611" s="42" t="str">
        <f t="shared" si="57"/>
        <v>91</v>
      </c>
      <c r="P611" s="42" t="str">
        <f t="shared" si="58"/>
        <v>2</v>
      </c>
      <c r="Q611" s="43">
        <f t="shared" si="59"/>
        <v>5462</v>
      </c>
      <c r="R611" s="43">
        <f t="shared" si="60"/>
        <v>91.033333333333331</v>
      </c>
      <c r="U611" s="40"/>
      <c r="V611" s="40"/>
      <c r="W611" s="10"/>
      <c r="X611" s="6"/>
    </row>
    <row r="612" spans="1:24">
      <c r="A612" s="45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26">
        <v>2318</v>
      </c>
      <c r="N612" s="41">
        <f t="shared" si="56"/>
        <v>4</v>
      </c>
      <c r="O612" s="42" t="str">
        <f t="shared" si="57"/>
        <v>23</v>
      </c>
      <c r="P612" s="42" t="str">
        <f t="shared" si="58"/>
        <v>18</v>
      </c>
      <c r="Q612" s="43">
        <f t="shared" si="59"/>
        <v>1398</v>
      </c>
      <c r="R612" s="43">
        <f t="shared" si="60"/>
        <v>23.3</v>
      </c>
      <c r="U612" s="40"/>
      <c r="V612" s="40"/>
      <c r="W612" s="10"/>
      <c r="X612" s="6"/>
    </row>
    <row r="613" spans="1:24">
      <c r="A613" s="45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26">
        <v>4342</v>
      </c>
      <c r="N613" s="41">
        <f t="shared" si="56"/>
        <v>4</v>
      </c>
      <c r="O613" s="42" t="str">
        <f t="shared" si="57"/>
        <v>43</v>
      </c>
      <c r="P613" s="42" t="str">
        <f t="shared" si="58"/>
        <v>42</v>
      </c>
      <c r="Q613" s="43">
        <f t="shared" si="59"/>
        <v>2622</v>
      </c>
      <c r="R613" s="43">
        <f t="shared" si="60"/>
        <v>43.7</v>
      </c>
      <c r="U613" s="40"/>
      <c r="V613" s="40"/>
      <c r="W613" s="10"/>
      <c r="X613" s="6"/>
    </row>
    <row r="614" spans="1:24">
      <c r="A614" s="45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26">
        <v>5124</v>
      </c>
      <c r="N614" s="41">
        <f t="shared" si="56"/>
        <v>4</v>
      </c>
      <c r="O614" s="42" t="str">
        <f t="shared" si="57"/>
        <v>51</v>
      </c>
      <c r="P614" s="42" t="str">
        <f t="shared" si="58"/>
        <v>24</v>
      </c>
      <c r="Q614" s="43">
        <f t="shared" si="59"/>
        <v>3084</v>
      </c>
      <c r="R614" s="43">
        <f t="shared" si="60"/>
        <v>51.4</v>
      </c>
      <c r="U614" s="40"/>
      <c r="V614" s="40"/>
      <c r="W614" s="10"/>
      <c r="X614" s="6"/>
    </row>
    <row r="615" spans="1:24">
      <c r="A615" s="45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469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26">
        <v>47</v>
      </c>
      <c r="N615" s="41">
        <f t="shared" si="56"/>
        <v>2</v>
      </c>
      <c r="O615" s="42" t="str">
        <f t="shared" si="57"/>
        <v>47</v>
      </c>
      <c r="P615" s="42">
        <f t="shared" si="58"/>
        <v>0</v>
      </c>
      <c r="Q615" s="43">
        <f t="shared" si="59"/>
        <v>2820</v>
      </c>
      <c r="R615" s="43">
        <f t="shared" si="60"/>
        <v>47</v>
      </c>
      <c r="U615" s="40"/>
      <c r="V615" s="40"/>
      <c r="W615" s="10"/>
      <c r="X615" s="6"/>
    </row>
    <row r="616" spans="1:24">
      <c r="A616" s="45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469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26">
        <v>54</v>
      </c>
      <c r="N616" s="41">
        <f t="shared" si="56"/>
        <v>2</v>
      </c>
      <c r="O616" s="42" t="str">
        <f t="shared" si="57"/>
        <v>54</v>
      </c>
      <c r="P616" s="42">
        <f t="shared" si="58"/>
        <v>0</v>
      </c>
      <c r="Q616" s="43">
        <f t="shared" si="59"/>
        <v>3240</v>
      </c>
      <c r="R616" s="43">
        <f t="shared" si="60"/>
        <v>54</v>
      </c>
      <c r="U616" s="40"/>
      <c r="V616" s="40"/>
      <c r="W616" s="10"/>
      <c r="X616" s="6"/>
    </row>
    <row r="617" spans="1:24">
      <c r="A617" s="45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469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26">
        <v>40</v>
      </c>
      <c r="N617" s="41">
        <f t="shared" si="56"/>
        <v>2</v>
      </c>
      <c r="O617" s="42" t="str">
        <f t="shared" si="57"/>
        <v>40</v>
      </c>
      <c r="P617" s="42">
        <f t="shared" si="58"/>
        <v>0</v>
      </c>
      <c r="Q617" s="43">
        <f t="shared" si="59"/>
        <v>2400</v>
      </c>
      <c r="R617" s="43">
        <f t="shared" si="60"/>
        <v>40</v>
      </c>
      <c r="U617" s="40"/>
      <c r="V617" s="40"/>
      <c r="W617" s="10"/>
      <c r="X617" s="6"/>
    </row>
    <row r="618" spans="1:24">
      <c r="A618" s="45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26">
        <v>87</v>
      </c>
      <c r="N618" s="41">
        <f t="shared" si="56"/>
        <v>2</v>
      </c>
      <c r="O618" s="42" t="str">
        <f t="shared" si="57"/>
        <v>87</v>
      </c>
      <c r="P618" s="42">
        <f t="shared" si="58"/>
        <v>0</v>
      </c>
      <c r="Q618" s="43">
        <f t="shared" si="59"/>
        <v>5220</v>
      </c>
      <c r="R618" s="43">
        <f t="shared" si="60"/>
        <v>87</v>
      </c>
      <c r="U618" s="40"/>
      <c r="V618" s="40"/>
      <c r="W618" s="10"/>
      <c r="X618" s="6"/>
    </row>
    <row r="619" spans="1:24">
      <c r="A619" s="45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26">
        <v>21</v>
      </c>
      <c r="N619" s="41">
        <f t="shared" si="56"/>
        <v>2</v>
      </c>
      <c r="O619" s="42" t="str">
        <f t="shared" si="57"/>
        <v>21</v>
      </c>
      <c r="P619" s="42">
        <f t="shared" si="58"/>
        <v>0</v>
      </c>
      <c r="Q619" s="43">
        <f t="shared" si="59"/>
        <v>1260</v>
      </c>
      <c r="R619" s="43">
        <f t="shared" si="60"/>
        <v>21</v>
      </c>
      <c r="U619" s="40"/>
      <c r="V619" s="40"/>
      <c r="W619" s="10"/>
      <c r="X619" s="6"/>
    </row>
    <row r="620" spans="1:24">
      <c r="A620" s="45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26">
        <v>87</v>
      </c>
      <c r="N620" s="41">
        <f t="shared" si="56"/>
        <v>2</v>
      </c>
      <c r="O620" s="42" t="str">
        <f t="shared" si="57"/>
        <v>87</v>
      </c>
      <c r="P620" s="42">
        <f t="shared" si="58"/>
        <v>0</v>
      </c>
      <c r="Q620" s="43">
        <f t="shared" si="59"/>
        <v>5220</v>
      </c>
      <c r="R620" s="43">
        <f t="shared" si="60"/>
        <v>87</v>
      </c>
      <c r="U620" s="40"/>
      <c r="V620" s="40"/>
      <c r="W620" s="10"/>
      <c r="X620" s="6"/>
    </row>
    <row r="621" spans="1:24">
      <c r="A621" s="45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26">
        <v>243</v>
      </c>
      <c r="N621" s="41">
        <f t="shared" si="56"/>
        <v>3</v>
      </c>
      <c r="O621" s="42" t="str">
        <f t="shared" si="57"/>
        <v>24</v>
      </c>
      <c r="P621" s="42" t="str">
        <f t="shared" si="58"/>
        <v>3</v>
      </c>
      <c r="Q621" s="43">
        <f t="shared" si="59"/>
        <v>1443</v>
      </c>
      <c r="R621" s="43">
        <f t="shared" si="60"/>
        <v>24.05</v>
      </c>
      <c r="U621" s="40"/>
      <c r="V621" s="40"/>
      <c r="W621" s="10"/>
      <c r="X621" s="6"/>
    </row>
    <row r="622" spans="1:24">
      <c r="A622" s="45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26">
        <v>311</v>
      </c>
      <c r="N622" s="41">
        <f t="shared" si="56"/>
        <v>3</v>
      </c>
      <c r="O622" s="42" t="str">
        <f t="shared" si="57"/>
        <v>31</v>
      </c>
      <c r="P622" s="42" t="str">
        <f t="shared" si="58"/>
        <v>1</v>
      </c>
      <c r="Q622" s="43">
        <f t="shared" si="59"/>
        <v>1861</v>
      </c>
      <c r="R622" s="43">
        <f t="shared" si="60"/>
        <v>31.016666666666666</v>
      </c>
      <c r="U622" s="40"/>
      <c r="V622" s="40"/>
      <c r="W622" s="10"/>
      <c r="X622" s="6"/>
    </row>
    <row r="623" spans="1:24">
      <c r="A623" s="45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26">
        <v>149</v>
      </c>
      <c r="N623" s="41">
        <f t="shared" si="56"/>
        <v>3</v>
      </c>
      <c r="O623" s="42" t="str">
        <f t="shared" si="57"/>
        <v>14</v>
      </c>
      <c r="P623" s="42" t="str">
        <f t="shared" si="58"/>
        <v>9</v>
      </c>
      <c r="Q623" s="43">
        <f t="shared" si="59"/>
        <v>849</v>
      </c>
      <c r="R623" s="43">
        <f t="shared" si="60"/>
        <v>14.15</v>
      </c>
      <c r="U623" s="40"/>
      <c r="V623" s="40"/>
      <c r="W623" s="10"/>
      <c r="X623" s="6"/>
    </row>
    <row r="624" spans="1:24">
      <c r="A624" s="45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26">
        <v>107</v>
      </c>
      <c r="N624" s="41">
        <f t="shared" si="56"/>
        <v>3</v>
      </c>
      <c r="O624" s="42" t="str">
        <f t="shared" si="57"/>
        <v>10</v>
      </c>
      <c r="P624" s="42" t="str">
        <f t="shared" si="58"/>
        <v>7</v>
      </c>
      <c r="Q624" s="43">
        <f t="shared" si="59"/>
        <v>607</v>
      </c>
      <c r="R624" s="43">
        <f t="shared" si="60"/>
        <v>10.116666666666667</v>
      </c>
      <c r="U624" s="40"/>
      <c r="V624" s="40"/>
      <c r="W624" s="10"/>
      <c r="X624" s="6"/>
    </row>
    <row r="625" spans="1:24">
      <c r="A625" s="45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26">
        <v>261</v>
      </c>
      <c r="N625" s="41">
        <f t="shared" si="56"/>
        <v>3</v>
      </c>
      <c r="O625" s="42" t="str">
        <f t="shared" si="57"/>
        <v>26</v>
      </c>
      <c r="P625" s="42" t="str">
        <f t="shared" si="58"/>
        <v>1</v>
      </c>
      <c r="Q625" s="43">
        <f t="shared" si="59"/>
        <v>1561</v>
      </c>
      <c r="R625" s="43">
        <f t="shared" si="60"/>
        <v>26.016666666666666</v>
      </c>
      <c r="U625" s="40"/>
      <c r="V625" s="40"/>
      <c r="W625" s="10"/>
      <c r="X625" s="6"/>
    </row>
    <row r="626" spans="1:24">
      <c r="A626" s="45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26">
        <v>102</v>
      </c>
      <c r="N626" s="41">
        <f t="shared" si="56"/>
        <v>3</v>
      </c>
      <c r="O626" s="42" t="str">
        <f t="shared" si="57"/>
        <v>10</v>
      </c>
      <c r="P626" s="42" t="str">
        <f t="shared" si="58"/>
        <v>2</v>
      </c>
      <c r="Q626" s="43">
        <f t="shared" si="59"/>
        <v>602</v>
      </c>
      <c r="R626" s="43">
        <f t="shared" si="60"/>
        <v>10.033333333333333</v>
      </c>
      <c r="U626" s="40"/>
      <c r="V626" s="40"/>
      <c r="W626" s="10"/>
      <c r="X626" s="6"/>
    </row>
    <row r="627" spans="1:24">
      <c r="A627" s="45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26">
        <v>830</v>
      </c>
      <c r="N627" s="41">
        <f t="shared" si="56"/>
        <v>3</v>
      </c>
      <c r="O627" s="42" t="str">
        <f t="shared" si="57"/>
        <v>83</v>
      </c>
      <c r="P627" s="42" t="str">
        <f t="shared" si="58"/>
        <v>0</v>
      </c>
      <c r="Q627" s="43">
        <f t="shared" si="59"/>
        <v>4980</v>
      </c>
      <c r="R627" s="43">
        <f t="shared" si="60"/>
        <v>83</v>
      </c>
      <c r="U627" s="40"/>
      <c r="V627" s="40"/>
      <c r="W627" s="10"/>
      <c r="X627" s="6"/>
    </row>
    <row r="628" spans="1:24">
      <c r="A628" s="45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26">
        <v>37</v>
      </c>
      <c r="N628" s="41">
        <f t="shared" si="56"/>
        <v>2</v>
      </c>
      <c r="O628" s="42" t="str">
        <f t="shared" si="57"/>
        <v>37</v>
      </c>
      <c r="P628" s="42">
        <f t="shared" si="58"/>
        <v>0</v>
      </c>
      <c r="Q628" s="43">
        <f t="shared" si="59"/>
        <v>2220</v>
      </c>
      <c r="R628" s="43">
        <f t="shared" si="60"/>
        <v>37</v>
      </c>
      <c r="U628" s="40"/>
      <c r="V628" s="40"/>
      <c r="W628" s="10"/>
      <c r="X628" s="6"/>
    </row>
    <row r="629" spans="1:24">
      <c r="A629" s="45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26">
        <v>3906</v>
      </c>
      <c r="N629" s="41">
        <f t="shared" si="56"/>
        <v>4</v>
      </c>
      <c r="O629" s="42" t="str">
        <f t="shared" si="57"/>
        <v>39</v>
      </c>
      <c r="P629" s="42" t="str">
        <f t="shared" si="58"/>
        <v>06</v>
      </c>
      <c r="Q629" s="43">
        <f t="shared" si="59"/>
        <v>2346</v>
      </c>
      <c r="R629" s="43">
        <f t="shared" si="60"/>
        <v>39.1</v>
      </c>
      <c r="U629" s="40"/>
      <c r="V629" s="40"/>
      <c r="W629" s="10"/>
      <c r="X629" s="6"/>
    </row>
    <row r="630" spans="1:24">
      <c r="A630" s="45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26">
        <v>4124</v>
      </c>
      <c r="N630" s="41">
        <f t="shared" si="56"/>
        <v>4</v>
      </c>
      <c r="O630" s="42" t="str">
        <f t="shared" si="57"/>
        <v>41</v>
      </c>
      <c r="P630" s="42" t="str">
        <f t="shared" si="58"/>
        <v>24</v>
      </c>
      <c r="Q630" s="43">
        <f t="shared" si="59"/>
        <v>2484</v>
      </c>
      <c r="R630" s="43">
        <f t="shared" si="60"/>
        <v>41.4</v>
      </c>
      <c r="U630" s="40"/>
      <c r="V630" s="40"/>
      <c r="W630" s="10"/>
      <c r="X630" s="6"/>
    </row>
    <row r="631" spans="1:24">
      <c r="A631" s="45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26">
        <v>3754</v>
      </c>
      <c r="N631" s="41">
        <f t="shared" si="56"/>
        <v>4</v>
      </c>
      <c r="O631" s="42" t="str">
        <f t="shared" si="57"/>
        <v>37</v>
      </c>
      <c r="P631" s="42" t="str">
        <f t="shared" si="58"/>
        <v>54</v>
      </c>
      <c r="Q631" s="43">
        <f t="shared" si="59"/>
        <v>2274</v>
      </c>
      <c r="R631" s="43">
        <f t="shared" si="60"/>
        <v>37.9</v>
      </c>
      <c r="U631" s="40"/>
      <c r="V631" s="40"/>
      <c r="W631" s="10"/>
      <c r="X631" s="6"/>
    </row>
    <row r="632" spans="1:24">
      <c r="A632" s="45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26">
        <v>3430</v>
      </c>
      <c r="N632" s="41">
        <f t="shared" si="56"/>
        <v>4</v>
      </c>
      <c r="O632" s="42" t="str">
        <f t="shared" si="57"/>
        <v>34</v>
      </c>
      <c r="P632" s="42" t="str">
        <f t="shared" si="58"/>
        <v>30</v>
      </c>
      <c r="Q632" s="43">
        <f t="shared" si="59"/>
        <v>2070</v>
      </c>
      <c r="R632" s="43">
        <f t="shared" si="60"/>
        <v>34.5</v>
      </c>
      <c r="U632" s="40"/>
      <c r="V632" s="40"/>
      <c r="W632" s="10"/>
      <c r="X632" s="6"/>
    </row>
    <row r="633" spans="1:24">
      <c r="A633" s="45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26">
        <v>3806</v>
      </c>
      <c r="N633" s="41">
        <f t="shared" si="56"/>
        <v>4</v>
      </c>
      <c r="O633" s="42" t="str">
        <f t="shared" si="57"/>
        <v>38</v>
      </c>
      <c r="P633" s="42" t="str">
        <f t="shared" si="58"/>
        <v>06</v>
      </c>
      <c r="Q633" s="43">
        <f t="shared" si="59"/>
        <v>2286</v>
      </c>
      <c r="R633" s="43">
        <f t="shared" si="60"/>
        <v>38.1</v>
      </c>
      <c r="U633" s="40"/>
      <c r="V633" s="40"/>
      <c r="W633" s="10"/>
      <c r="X633" s="6"/>
    </row>
    <row r="634" spans="1:24">
      <c r="A634" s="45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26">
        <v>1220</v>
      </c>
      <c r="N634" s="41">
        <f t="shared" si="56"/>
        <v>4</v>
      </c>
      <c r="O634" s="42" t="str">
        <f t="shared" si="57"/>
        <v>12</v>
      </c>
      <c r="P634" s="42" t="str">
        <f t="shared" si="58"/>
        <v>20</v>
      </c>
      <c r="Q634" s="43">
        <f t="shared" si="59"/>
        <v>740</v>
      </c>
      <c r="R634" s="43">
        <f t="shared" si="60"/>
        <v>12.333333333333334</v>
      </c>
      <c r="U634" s="40"/>
      <c r="V634" s="40"/>
      <c r="W634" s="10"/>
      <c r="X634" s="6"/>
    </row>
    <row r="635" spans="1:24">
      <c r="A635" s="45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26">
        <v>201</v>
      </c>
      <c r="N635" s="41">
        <f t="shared" si="56"/>
        <v>3</v>
      </c>
      <c r="O635" s="42" t="str">
        <f t="shared" si="57"/>
        <v>20</v>
      </c>
      <c r="P635" s="42" t="str">
        <f t="shared" si="58"/>
        <v>1</v>
      </c>
      <c r="Q635" s="43">
        <f t="shared" si="59"/>
        <v>1201</v>
      </c>
      <c r="R635" s="43">
        <f t="shared" si="60"/>
        <v>20.016666666666666</v>
      </c>
      <c r="U635" s="40"/>
      <c r="V635" s="40"/>
      <c r="W635" s="10"/>
      <c r="X635" s="6"/>
    </row>
    <row r="636" spans="1:24">
      <c r="A636" s="45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26">
        <v>1702</v>
      </c>
      <c r="N636" s="41">
        <f t="shared" si="56"/>
        <v>4</v>
      </c>
      <c r="O636" s="42" t="str">
        <f t="shared" si="57"/>
        <v>17</v>
      </c>
      <c r="P636" s="42" t="str">
        <f t="shared" si="58"/>
        <v>02</v>
      </c>
      <c r="Q636" s="43">
        <f t="shared" si="59"/>
        <v>1022</v>
      </c>
      <c r="R636" s="43">
        <f t="shared" si="60"/>
        <v>17.033333333333335</v>
      </c>
      <c r="U636" s="40"/>
      <c r="V636" s="40"/>
      <c r="W636" s="10"/>
      <c r="X636" s="6"/>
    </row>
    <row r="637" spans="1:24">
      <c r="A637" s="45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26">
        <v>13</v>
      </c>
      <c r="N637" s="41">
        <f t="shared" si="56"/>
        <v>2</v>
      </c>
      <c r="O637" s="42" t="str">
        <f t="shared" si="57"/>
        <v>13</v>
      </c>
      <c r="P637" s="42">
        <f t="shared" si="58"/>
        <v>0</v>
      </c>
      <c r="Q637" s="43">
        <f t="shared" si="59"/>
        <v>780</v>
      </c>
      <c r="R637" s="43">
        <f t="shared" si="60"/>
        <v>13</v>
      </c>
      <c r="U637" s="40"/>
      <c r="V637" s="40"/>
      <c r="W637" s="10"/>
      <c r="X637" s="6"/>
    </row>
    <row r="638" spans="1:24">
      <c r="A638" s="45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26">
        <v>1622</v>
      </c>
      <c r="N638" s="41">
        <f t="shared" si="56"/>
        <v>4</v>
      </c>
      <c r="O638" s="42" t="str">
        <f t="shared" si="57"/>
        <v>16</v>
      </c>
      <c r="P638" s="42" t="str">
        <f t="shared" si="58"/>
        <v>22</v>
      </c>
      <c r="Q638" s="43">
        <f t="shared" si="59"/>
        <v>982</v>
      </c>
      <c r="R638" s="43">
        <f t="shared" si="60"/>
        <v>16.366666666666667</v>
      </c>
      <c r="U638" s="40"/>
      <c r="V638" s="40"/>
      <c r="W638" s="10"/>
      <c r="X638" s="6"/>
    </row>
    <row r="639" spans="1:24">
      <c r="A639" s="45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459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26">
        <v>7230</v>
      </c>
      <c r="N639" s="41">
        <f t="shared" si="56"/>
        <v>4</v>
      </c>
      <c r="O639" s="42" t="str">
        <f t="shared" si="57"/>
        <v>72</v>
      </c>
      <c r="P639" s="42" t="str">
        <f t="shared" si="58"/>
        <v>30</v>
      </c>
      <c r="Q639" s="43">
        <f t="shared" si="59"/>
        <v>4350</v>
      </c>
      <c r="R639" s="43">
        <f t="shared" si="60"/>
        <v>72.5</v>
      </c>
      <c r="U639" s="40"/>
      <c r="V639" s="40"/>
      <c r="W639" s="10"/>
      <c r="X639" s="6"/>
    </row>
    <row r="640" spans="1:24">
      <c r="A640" s="45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459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26">
        <v>1430</v>
      </c>
      <c r="N640" s="41">
        <f t="shared" si="56"/>
        <v>4</v>
      </c>
      <c r="O640" s="42" t="str">
        <f t="shared" si="57"/>
        <v>14</v>
      </c>
      <c r="P640" s="42" t="str">
        <f t="shared" si="58"/>
        <v>30</v>
      </c>
      <c r="Q640" s="43">
        <f t="shared" si="59"/>
        <v>870</v>
      </c>
      <c r="R640" s="43">
        <f t="shared" si="60"/>
        <v>14.5</v>
      </c>
      <c r="U640" s="40"/>
      <c r="V640" s="40"/>
      <c r="W640" s="10"/>
      <c r="X640" s="6"/>
    </row>
    <row r="641" spans="1:24">
      <c r="A641" s="45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459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26">
        <v>3840</v>
      </c>
      <c r="N641" s="41">
        <f t="shared" si="56"/>
        <v>4</v>
      </c>
      <c r="O641" s="42" t="str">
        <f t="shared" si="57"/>
        <v>38</v>
      </c>
      <c r="P641" s="42" t="str">
        <f t="shared" si="58"/>
        <v>40</v>
      </c>
      <c r="Q641" s="43">
        <f t="shared" si="59"/>
        <v>2320</v>
      </c>
      <c r="R641" s="43">
        <f t="shared" si="60"/>
        <v>38.666666666666664</v>
      </c>
      <c r="U641" s="40"/>
      <c r="V641" s="40"/>
      <c r="W641" s="10"/>
      <c r="X641" s="6"/>
    </row>
    <row r="642" spans="1:24">
      <c r="A642" s="45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459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26">
        <v>65</v>
      </c>
      <c r="N642" s="41">
        <f t="shared" si="56"/>
        <v>2</v>
      </c>
      <c r="O642" s="42" t="str">
        <f t="shared" si="57"/>
        <v>65</v>
      </c>
      <c r="P642" s="42">
        <f t="shared" si="58"/>
        <v>0</v>
      </c>
      <c r="Q642" s="43">
        <f t="shared" si="59"/>
        <v>3900</v>
      </c>
      <c r="R642" s="43">
        <f t="shared" si="60"/>
        <v>65</v>
      </c>
      <c r="U642" s="40"/>
      <c r="V642" s="40"/>
      <c r="W642" s="10"/>
      <c r="X642" s="6"/>
    </row>
    <row r="643" spans="1:24">
      <c r="A643" s="45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459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26">
        <v>3330</v>
      </c>
      <c r="N643" s="41">
        <f t="shared" ref="N643:N706" si="62">LEN($M643)</f>
        <v>4</v>
      </c>
      <c r="O643" s="42" t="str">
        <f t="shared" ref="O643:O706" si="63">IF(N643="1",$M643,IF(N643=2,LEFT($M643,2),LEFT($M643,2)))</f>
        <v>33</v>
      </c>
      <c r="P643" s="42" t="str">
        <f t="shared" ref="P643:P706" si="64">IF(N643&lt;=2,0,MID($M643,3,3))</f>
        <v>30</v>
      </c>
      <c r="Q643" s="43">
        <f t="shared" ref="Q643:Q706" si="65">(O643*60)+P643</f>
        <v>2010</v>
      </c>
      <c r="R643" s="43">
        <f t="shared" ref="R643:R706" si="66">+Q643/60</f>
        <v>33.5</v>
      </c>
      <c r="U643" s="40"/>
      <c r="V643" s="40"/>
      <c r="W643" s="10"/>
      <c r="X643" s="6"/>
    </row>
    <row r="644" spans="1:24">
      <c r="A644" s="45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464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26">
        <v>748</v>
      </c>
      <c r="N644" s="41">
        <f t="shared" si="62"/>
        <v>3</v>
      </c>
      <c r="O644" s="42" t="str">
        <f t="shared" si="63"/>
        <v>74</v>
      </c>
      <c r="P644" s="42" t="str">
        <f t="shared" si="64"/>
        <v>8</v>
      </c>
      <c r="Q644" s="43">
        <f t="shared" si="65"/>
        <v>4448</v>
      </c>
      <c r="R644" s="43">
        <f t="shared" si="66"/>
        <v>74.13333333333334</v>
      </c>
      <c r="U644" s="40"/>
      <c r="V644" s="40"/>
      <c r="W644" s="10"/>
      <c r="X644" s="6"/>
    </row>
    <row r="645" spans="1:24">
      <c r="A645" s="45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471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26">
        <v>3854</v>
      </c>
      <c r="N645" s="41">
        <f t="shared" si="62"/>
        <v>4</v>
      </c>
      <c r="O645" s="42" t="str">
        <f t="shared" si="63"/>
        <v>38</v>
      </c>
      <c r="P645" s="42" t="str">
        <f t="shared" si="64"/>
        <v>54</v>
      </c>
      <c r="Q645" s="43">
        <f t="shared" si="65"/>
        <v>2334</v>
      </c>
      <c r="R645" s="43">
        <f t="shared" si="66"/>
        <v>38.9</v>
      </c>
      <c r="U645" s="40"/>
      <c r="V645" s="40"/>
      <c r="W645" s="10"/>
      <c r="X645" s="6"/>
    </row>
    <row r="646" spans="1:24">
      <c r="A646" s="45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471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26">
        <v>5204</v>
      </c>
      <c r="N646" s="41">
        <f t="shared" si="62"/>
        <v>4</v>
      </c>
      <c r="O646" s="42" t="str">
        <f t="shared" si="63"/>
        <v>52</v>
      </c>
      <c r="P646" s="42" t="str">
        <f t="shared" si="64"/>
        <v>04</v>
      </c>
      <c r="Q646" s="43">
        <f t="shared" si="65"/>
        <v>3124</v>
      </c>
      <c r="R646" s="43">
        <f t="shared" si="66"/>
        <v>52.06666666666667</v>
      </c>
      <c r="U646" s="40"/>
      <c r="V646" s="40"/>
      <c r="W646" s="10"/>
      <c r="X646" s="6"/>
    </row>
    <row r="647" spans="1:24">
      <c r="A647" s="45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471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26">
        <v>6224</v>
      </c>
      <c r="N647" s="41">
        <f t="shared" si="62"/>
        <v>4</v>
      </c>
      <c r="O647" s="42" t="str">
        <f t="shared" si="63"/>
        <v>62</v>
      </c>
      <c r="P647" s="42" t="str">
        <f t="shared" si="64"/>
        <v>24</v>
      </c>
      <c r="Q647" s="43">
        <f t="shared" si="65"/>
        <v>3744</v>
      </c>
      <c r="R647" s="43">
        <f t="shared" si="66"/>
        <v>62.4</v>
      </c>
      <c r="U647" s="40"/>
      <c r="V647" s="40"/>
      <c r="W647" s="10"/>
      <c r="X647" s="6"/>
    </row>
    <row r="648" spans="1:24">
      <c r="A648" s="45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471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26">
        <v>2148</v>
      </c>
      <c r="N648" s="41">
        <f t="shared" si="62"/>
        <v>4</v>
      </c>
      <c r="O648" s="42" t="str">
        <f t="shared" si="63"/>
        <v>21</v>
      </c>
      <c r="P648" s="42" t="str">
        <f t="shared" si="64"/>
        <v>48</v>
      </c>
      <c r="Q648" s="43">
        <f t="shared" si="65"/>
        <v>1308</v>
      </c>
      <c r="R648" s="43">
        <f t="shared" si="66"/>
        <v>21.8</v>
      </c>
      <c r="U648" s="40"/>
      <c r="V648" s="40"/>
      <c r="W648" s="10"/>
      <c r="X648" s="6"/>
    </row>
    <row r="649" spans="1:24">
      <c r="A649" s="45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26">
        <v>3318</v>
      </c>
      <c r="N649" s="41">
        <f t="shared" si="62"/>
        <v>4</v>
      </c>
      <c r="O649" s="42" t="str">
        <f t="shared" si="63"/>
        <v>33</v>
      </c>
      <c r="P649" s="42" t="str">
        <f t="shared" si="64"/>
        <v>18</v>
      </c>
      <c r="Q649" s="43">
        <f t="shared" si="65"/>
        <v>1998</v>
      </c>
      <c r="R649" s="43">
        <f t="shared" si="66"/>
        <v>33.299999999999997</v>
      </c>
      <c r="U649" s="40"/>
      <c r="V649" s="40"/>
      <c r="W649" s="10"/>
      <c r="X649" s="6"/>
    </row>
    <row r="650" spans="1:24">
      <c r="A650" s="45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26">
        <v>16</v>
      </c>
      <c r="N650" s="41">
        <f t="shared" si="62"/>
        <v>2</v>
      </c>
      <c r="O650" s="42" t="str">
        <f t="shared" si="63"/>
        <v>16</v>
      </c>
      <c r="P650" s="42">
        <f t="shared" si="64"/>
        <v>0</v>
      </c>
      <c r="Q650" s="43">
        <f t="shared" si="65"/>
        <v>960</v>
      </c>
      <c r="R650" s="43">
        <f t="shared" si="66"/>
        <v>16</v>
      </c>
      <c r="U650" s="40"/>
      <c r="V650" s="40"/>
      <c r="W650" s="10"/>
      <c r="X650" s="6"/>
    </row>
    <row r="651" spans="1:24">
      <c r="A651" s="45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26">
        <v>3</v>
      </c>
      <c r="N651" s="41">
        <f t="shared" si="62"/>
        <v>1</v>
      </c>
      <c r="O651" s="42" t="str">
        <f t="shared" si="63"/>
        <v>3</v>
      </c>
      <c r="P651" s="42">
        <f t="shared" si="64"/>
        <v>0</v>
      </c>
      <c r="Q651" s="43">
        <f t="shared" si="65"/>
        <v>180</v>
      </c>
      <c r="R651" s="43">
        <f t="shared" si="66"/>
        <v>3</v>
      </c>
      <c r="U651" s="40"/>
      <c r="V651" s="40"/>
      <c r="W651" s="10"/>
      <c r="X651" s="6"/>
    </row>
    <row r="652" spans="1:24">
      <c r="A652" s="45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26">
        <v>3</v>
      </c>
      <c r="N652" s="41">
        <f t="shared" si="62"/>
        <v>1</v>
      </c>
      <c r="O652" s="42" t="str">
        <f t="shared" si="63"/>
        <v>3</v>
      </c>
      <c r="P652" s="42">
        <f t="shared" si="64"/>
        <v>0</v>
      </c>
      <c r="Q652" s="43">
        <f t="shared" si="65"/>
        <v>180</v>
      </c>
      <c r="R652" s="43">
        <f t="shared" si="66"/>
        <v>3</v>
      </c>
      <c r="U652" s="40"/>
      <c r="V652" s="40"/>
      <c r="W652" s="10"/>
      <c r="X652" s="6"/>
    </row>
    <row r="653" spans="1:24">
      <c r="A653" s="45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26">
        <v>1</v>
      </c>
      <c r="N653" s="41">
        <f t="shared" si="62"/>
        <v>1</v>
      </c>
      <c r="O653" s="42" t="str">
        <f t="shared" si="63"/>
        <v>1</v>
      </c>
      <c r="P653" s="42">
        <f t="shared" si="64"/>
        <v>0</v>
      </c>
      <c r="Q653" s="43">
        <f t="shared" si="65"/>
        <v>60</v>
      </c>
      <c r="R653" s="43">
        <f t="shared" si="66"/>
        <v>1</v>
      </c>
      <c r="U653" s="40"/>
      <c r="V653" s="40"/>
      <c r="W653" s="10"/>
      <c r="X653" s="6"/>
    </row>
    <row r="654" spans="1:24">
      <c r="A654" s="45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26">
        <v>8</v>
      </c>
      <c r="N654" s="41">
        <f t="shared" si="62"/>
        <v>1</v>
      </c>
      <c r="O654" s="42" t="str">
        <f t="shared" si="63"/>
        <v>8</v>
      </c>
      <c r="P654" s="42">
        <f t="shared" si="64"/>
        <v>0</v>
      </c>
      <c r="Q654" s="43">
        <f t="shared" si="65"/>
        <v>480</v>
      </c>
      <c r="R654" s="43">
        <f t="shared" si="66"/>
        <v>8</v>
      </c>
      <c r="U654" s="40"/>
      <c r="V654" s="40"/>
      <c r="W654" s="10"/>
      <c r="X654" s="6"/>
    </row>
    <row r="655" spans="1:24">
      <c r="A655" s="45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26">
        <v>8</v>
      </c>
      <c r="N655" s="41">
        <f t="shared" si="62"/>
        <v>1</v>
      </c>
      <c r="O655" s="42" t="str">
        <f t="shared" si="63"/>
        <v>8</v>
      </c>
      <c r="P655" s="42">
        <f t="shared" si="64"/>
        <v>0</v>
      </c>
      <c r="Q655" s="43">
        <f t="shared" si="65"/>
        <v>480</v>
      </c>
      <c r="R655" s="43">
        <f t="shared" si="66"/>
        <v>8</v>
      </c>
      <c r="U655" s="40"/>
      <c r="V655" s="40"/>
      <c r="W655" s="10"/>
      <c r="X655" s="6"/>
    </row>
    <row r="656" spans="1:24">
      <c r="A656" s="45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26">
        <v>2</v>
      </c>
      <c r="N656" s="41">
        <f t="shared" si="62"/>
        <v>1</v>
      </c>
      <c r="O656" s="42" t="str">
        <f t="shared" si="63"/>
        <v>2</v>
      </c>
      <c r="P656" s="42">
        <f t="shared" si="64"/>
        <v>0</v>
      </c>
      <c r="Q656" s="43">
        <f t="shared" si="65"/>
        <v>120</v>
      </c>
      <c r="R656" s="43">
        <f t="shared" si="66"/>
        <v>2</v>
      </c>
      <c r="U656" s="40"/>
      <c r="V656" s="40"/>
      <c r="W656" s="10"/>
      <c r="X656" s="6"/>
    </row>
    <row r="657" spans="1:24">
      <c r="A657" s="45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26">
        <v>3</v>
      </c>
      <c r="N657" s="41">
        <f t="shared" si="62"/>
        <v>1</v>
      </c>
      <c r="O657" s="42" t="str">
        <f t="shared" si="63"/>
        <v>3</v>
      </c>
      <c r="P657" s="42">
        <f t="shared" si="64"/>
        <v>0</v>
      </c>
      <c r="Q657" s="43">
        <f t="shared" si="65"/>
        <v>180</v>
      </c>
      <c r="R657" s="43">
        <f t="shared" si="66"/>
        <v>3</v>
      </c>
      <c r="U657" s="40"/>
      <c r="V657" s="40"/>
      <c r="W657" s="10"/>
      <c r="X657" s="6"/>
    </row>
    <row r="658" spans="1:24">
      <c r="A658" s="45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26">
        <v>1</v>
      </c>
      <c r="N658" s="41">
        <f t="shared" si="62"/>
        <v>1</v>
      </c>
      <c r="O658" s="42" t="str">
        <f t="shared" si="63"/>
        <v>1</v>
      </c>
      <c r="P658" s="42">
        <f t="shared" si="64"/>
        <v>0</v>
      </c>
      <c r="Q658" s="43">
        <f t="shared" si="65"/>
        <v>60</v>
      </c>
      <c r="R658" s="43">
        <f t="shared" si="66"/>
        <v>1</v>
      </c>
      <c r="U658" s="40"/>
      <c r="V658" s="40"/>
      <c r="W658" s="10"/>
      <c r="X658" s="6"/>
    </row>
    <row r="659" spans="1:24">
      <c r="A659" s="45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26">
        <v>4</v>
      </c>
      <c r="N659" s="41">
        <f t="shared" si="62"/>
        <v>1</v>
      </c>
      <c r="O659" s="42" t="str">
        <f t="shared" si="63"/>
        <v>4</v>
      </c>
      <c r="P659" s="42">
        <f t="shared" si="64"/>
        <v>0</v>
      </c>
      <c r="Q659" s="43">
        <f t="shared" si="65"/>
        <v>240</v>
      </c>
      <c r="R659" s="43">
        <f t="shared" si="66"/>
        <v>4</v>
      </c>
      <c r="U659" s="40"/>
      <c r="V659" s="40"/>
      <c r="W659" s="10"/>
      <c r="X659" s="6"/>
    </row>
    <row r="660" spans="1:24">
      <c r="A660" s="45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26">
        <v>6</v>
      </c>
      <c r="N660" s="41">
        <f t="shared" si="62"/>
        <v>1</v>
      </c>
      <c r="O660" s="42" t="str">
        <f t="shared" si="63"/>
        <v>6</v>
      </c>
      <c r="P660" s="42">
        <f t="shared" si="64"/>
        <v>0</v>
      </c>
      <c r="Q660" s="43">
        <f t="shared" si="65"/>
        <v>360</v>
      </c>
      <c r="R660" s="43">
        <f t="shared" si="66"/>
        <v>6</v>
      </c>
      <c r="U660" s="40"/>
      <c r="V660" s="40"/>
      <c r="W660" s="10"/>
      <c r="X660" s="6"/>
    </row>
    <row r="661" spans="1:24">
      <c r="A661" s="45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458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26">
        <v>4</v>
      </c>
      <c r="N661" s="41">
        <f t="shared" si="62"/>
        <v>1</v>
      </c>
      <c r="O661" s="42" t="str">
        <f t="shared" si="63"/>
        <v>4</v>
      </c>
      <c r="P661" s="42">
        <f t="shared" si="64"/>
        <v>0</v>
      </c>
      <c r="Q661" s="43">
        <f t="shared" si="65"/>
        <v>240</v>
      </c>
      <c r="R661" s="43">
        <f t="shared" si="66"/>
        <v>4</v>
      </c>
      <c r="U661" s="40"/>
      <c r="V661" s="40"/>
      <c r="W661" s="10"/>
      <c r="X661" s="6"/>
    </row>
    <row r="662" spans="1:24">
      <c r="A662" s="45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458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26">
        <v>7</v>
      </c>
      <c r="N662" s="41">
        <f t="shared" si="62"/>
        <v>1</v>
      </c>
      <c r="O662" s="42" t="str">
        <f t="shared" si="63"/>
        <v>7</v>
      </c>
      <c r="P662" s="42">
        <f t="shared" si="64"/>
        <v>0</v>
      </c>
      <c r="Q662" s="43">
        <f t="shared" si="65"/>
        <v>420</v>
      </c>
      <c r="R662" s="43">
        <f t="shared" si="66"/>
        <v>7</v>
      </c>
      <c r="U662" s="40"/>
      <c r="V662" s="40"/>
      <c r="W662" s="10"/>
      <c r="X662" s="6"/>
    </row>
    <row r="663" spans="1:24">
      <c r="A663" s="45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458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26">
        <v>6</v>
      </c>
      <c r="N663" s="41">
        <f t="shared" si="62"/>
        <v>1</v>
      </c>
      <c r="O663" s="42" t="str">
        <f t="shared" si="63"/>
        <v>6</v>
      </c>
      <c r="P663" s="42">
        <f t="shared" si="64"/>
        <v>0</v>
      </c>
      <c r="Q663" s="43">
        <f t="shared" si="65"/>
        <v>360</v>
      </c>
      <c r="R663" s="43">
        <f t="shared" si="66"/>
        <v>6</v>
      </c>
      <c r="U663" s="40"/>
      <c r="V663" s="40"/>
      <c r="W663" s="10"/>
      <c r="X663" s="6"/>
    </row>
    <row r="664" spans="1:24">
      <c r="A664" s="45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458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26">
        <v>4</v>
      </c>
      <c r="N664" s="41">
        <f t="shared" si="62"/>
        <v>1</v>
      </c>
      <c r="O664" s="42" t="str">
        <f t="shared" si="63"/>
        <v>4</v>
      </c>
      <c r="P664" s="42">
        <f t="shared" si="64"/>
        <v>0</v>
      </c>
      <c r="Q664" s="43">
        <f t="shared" si="65"/>
        <v>240</v>
      </c>
      <c r="R664" s="43">
        <f t="shared" si="66"/>
        <v>4</v>
      </c>
      <c r="U664" s="40"/>
      <c r="V664" s="40"/>
      <c r="W664" s="10"/>
      <c r="X664" s="6"/>
    </row>
    <row r="665" spans="1:24">
      <c r="A665" s="45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458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26">
        <v>4</v>
      </c>
      <c r="N665" s="41">
        <f t="shared" si="62"/>
        <v>1</v>
      </c>
      <c r="O665" s="42" t="str">
        <f t="shared" si="63"/>
        <v>4</v>
      </c>
      <c r="P665" s="42">
        <f t="shared" si="64"/>
        <v>0</v>
      </c>
      <c r="Q665" s="43">
        <f t="shared" si="65"/>
        <v>240</v>
      </c>
      <c r="R665" s="43">
        <f t="shared" si="66"/>
        <v>4</v>
      </c>
      <c r="U665" s="40"/>
      <c r="V665" s="40"/>
      <c r="W665" s="10"/>
      <c r="X665" s="6"/>
    </row>
    <row r="666" spans="1:24">
      <c r="A666" s="45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458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26">
        <v>4</v>
      </c>
      <c r="N666" s="41">
        <f t="shared" si="62"/>
        <v>1</v>
      </c>
      <c r="O666" s="42" t="str">
        <f t="shared" si="63"/>
        <v>4</v>
      </c>
      <c r="P666" s="42">
        <f t="shared" si="64"/>
        <v>0</v>
      </c>
      <c r="Q666" s="43">
        <f t="shared" si="65"/>
        <v>240</v>
      </c>
      <c r="R666" s="43">
        <f t="shared" si="66"/>
        <v>4</v>
      </c>
      <c r="U666" s="40"/>
      <c r="V666" s="40"/>
      <c r="W666" s="10"/>
      <c r="X666" s="6"/>
    </row>
    <row r="667" spans="1:24">
      <c r="A667" s="45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458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26">
        <v>10</v>
      </c>
      <c r="N667" s="41">
        <f t="shared" si="62"/>
        <v>2</v>
      </c>
      <c r="O667" s="42" t="str">
        <f t="shared" si="63"/>
        <v>10</v>
      </c>
      <c r="P667" s="42">
        <f t="shared" si="64"/>
        <v>0</v>
      </c>
      <c r="Q667" s="43">
        <f t="shared" si="65"/>
        <v>600</v>
      </c>
      <c r="R667" s="43">
        <f t="shared" si="66"/>
        <v>10</v>
      </c>
      <c r="U667" s="40"/>
      <c r="V667" s="40"/>
      <c r="W667" s="10"/>
      <c r="X667" s="6"/>
    </row>
    <row r="668" spans="1:24">
      <c r="A668" s="45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458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26">
        <v>2</v>
      </c>
      <c r="N668" s="41">
        <f t="shared" si="62"/>
        <v>1</v>
      </c>
      <c r="O668" s="42" t="str">
        <f t="shared" si="63"/>
        <v>2</v>
      </c>
      <c r="P668" s="42">
        <f t="shared" si="64"/>
        <v>0</v>
      </c>
      <c r="Q668" s="43">
        <f t="shared" si="65"/>
        <v>120</v>
      </c>
      <c r="R668" s="43">
        <f t="shared" si="66"/>
        <v>2</v>
      </c>
      <c r="U668" s="40"/>
      <c r="V668" s="40"/>
      <c r="W668" s="10"/>
      <c r="X668" s="6"/>
    </row>
    <row r="669" spans="1:24">
      <c r="A669" s="45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458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26">
        <v>8</v>
      </c>
      <c r="N669" s="41">
        <f t="shared" si="62"/>
        <v>1</v>
      </c>
      <c r="O669" s="42" t="str">
        <f t="shared" si="63"/>
        <v>8</v>
      </c>
      <c r="P669" s="42">
        <f t="shared" si="64"/>
        <v>0</v>
      </c>
      <c r="Q669" s="43">
        <f t="shared" si="65"/>
        <v>480</v>
      </c>
      <c r="R669" s="43">
        <f t="shared" si="66"/>
        <v>8</v>
      </c>
      <c r="U669" s="40"/>
      <c r="V669" s="40"/>
      <c r="W669" s="10"/>
      <c r="X669" s="6"/>
    </row>
    <row r="670" spans="1:24">
      <c r="A670" s="45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458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26">
        <v>2</v>
      </c>
      <c r="N670" s="41">
        <f t="shared" si="62"/>
        <v>1</v>
      </c>
      <c r="O670" s="42" t="str">
        <f t="shared" si="63"/>
        <v>2</v>
      </c>
      <c r="P670" s="42">
        <f t="shared" si="64"/>
        <v>0</v>
      </c>
      <c r="Q670" s="43">
        <f t="shared" si="65"/>
        <v>120</v>
      </c>
      <c r="R670" s="43">
        <f t="shared" si="66"/>
        <v>2</v>
      </c>
      <c r="U670" s="40"/>
      <c r="V670" s="40"/>
      <c r="W670" s="10"/>
      <c r="X670" s="6"/>
    </row>
    <row r="671" spans="1:24">
      <c r="A671" s="45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458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26">
        <v>10</v>
      </c>
      <c r="N671" s="41">
        <f t="shared" si="62"/>
        <v>2</v>
      </c>
      <c r="O671" s="42" t="str">
        <f t="shared" si="63"/>
        <v>10</v>
      </c>
      <c r="P671" s="42">
        <f t="shared" si="64"/>
        <v>0</v>
      </c>
      <c r="Q671" s="43">
        <f t="shared" si="65"/>
        <v>600</v>
      </c>
      <c r="R671" s="43">
        <f t="shared" si="66"/>
        <v>10</v>
      </c>
      <c r="U671" s="40"/>
      <c r="V671" s="40"/>
      <c r="W671" s="10"/>
      <c r="X671" s="6"/>
    </row>
    <row r="672" spans="1:24">
      <c r="A672" s="45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458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26">
        <v>2</v>
      </c>
      <c r="N672" s="41">
        <f t="shared" si="62"/>
        <v>1</v>
      </c>
      <c r="O672" s="42" t="str">
        <f t="shared" si="63"/>
        <v>2</v>
      </c>
      <c r="P672" s="42">
        <f t="shared" si="64"/>
        <v>0</v>
      </c>
      <c r="Q672" s="43">
        <f t="shared" si="65"/>
        <v>120</v>
      </c>
      <c r="R672" s="43">
        <f t="shared" si="66"/>
        <v>2</v>
      </c>
      <c r="U672" s="40"/>
      <c r="V672" s="40"/>
      <c r="W672" s="10"/>
      <c r="X672" s="6"/>
    </row>
    <row r="673" spans="1:24">
      <c r="A673" s="45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458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26">
        <v>10</v>
      </c>
      <c r="N673" s="41">
        <f t="shared" si="62"/>
        <v>2</v>
      </c>
      <c r="O673" s="42" t="str">
        <f t="shared" si="63"/>
        <v>10</v>
      </c>
      <c r="P673" s="42">
        <f t="shared" si="64"/>
        <v>0</v>
      </c>
      <c r="Q673" s="43">
        <f t="shared" si="65"/>
        <v>600</v>
      </c>
      <c r="R673" s="43">
        <f t="shared" si="66"/>
        <v>10</v>
      </c>
      <c r="U673" s="40"/>
      <c r="V673" s="40"/>
      <c r="W673" s="10"/>
      <c r="X673" s="6"/>
    </row>
    <row r="674" spans="1:24">
      <c r="A674" s="45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458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26">
        <v>2</v>
      </c>
      <c r="N674" s="41">
        <f t="shared" si="62"/>
        <v>1</v>
      </c>
      <c r="O674" s="42" t="str">
        <f t="shared" si="63"/>
        <v>2</v>
      </c>
      <c r="P674" s="42">
        <f t="shared" si="64"/>
        <v>0</v>
      </c>
      <c r="Q674" s="43">
        <f t="shared" si="65"/>
        <v>120</v>
      </c>
      <c r="R674" s="43">
        <f t="shared" si="66"/>
        <v>2</v>
      </c>
      <c r="U674" s="40"/>
      <c r="V674" s="40"/>
      <c r="W674" s="10"/>
      <c r="X674" s="6"/>
    </row>
    <row r="675" spans="1:24">
      <c r="A675" s="45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458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26">
        <v>3</v>
      </c>
      <c r="N675" s="41">
        <f t="shared" si="62"/>
        <v>1</v>
      </c>
      <c r="O675" s="42" t="str">
        <f t="shared" si="63"/>
        <v>3</v>
      </c>
      <c r="P675" s="42">
        <f t="shared" si="64"/>
        <v>0</v>
      </c>
      <c r="Q675" s="43">
        <f t="shared" si="65"/>
        <v>180</v>
      </c>
      <c r="R675" s="43">
        <f t="shared" si="66"/>
        <v>3</v>
      </c>
      <c r="U675" s="40"/>
      <c r="V675" s="40"/>
      <c r="W675" s="10"/>
      <c r="X675" s="6"/>
    </row>
    <row r="676" spans="1:24">
      <c r="A676" s="45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458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26">
        <v>7</v>
      </c>
      <c r="N676" s="41">
        <f t="shared" si="62"/>
        <v>1</v>
      </c>
      <c r="O676" s="42" t="str">
        <f t="shared" si="63"/>
        <v>7</v>
      </c>
      <c r="P676" s="42">
        <f t="shared" si="64"/>
        <v>0</v>
      </c>
      <c r="Q676" s="43">
        <f t="shared" si="65"/>
        <v>420</v>
      </c>
      <c r="R676" s="43">
        <f t="shared" si="66"/>
        <v>7</v>
      </c>
      <c r="U676" s="40"/>
      <c r="V676" s="40"/>
      <c r="W676" s="10"/>
      <c r="X676" s="6"/>
    </row>
    <row r="677" spans="1:24">
      <c r="A677" s="45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458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26">
        <v>6</v>
      </c>
      <c r="N677" s="41">
        <f t="shared" si="62"/>
        <v>1</v>
      </c>
      <c r="O677" s="42" t="str">
        <f t="shared" si="63"/>
        <v>6</v>
      </c>
      <c r="P677" s="42">
        <f t="shared" si="64"/>
        <v>0</v>
      </c>
      <c r="Q677" s="43">
        <f t="shared" si="65"/>
        <v>360</v>
      </c>
      <c r="R677" s="43">
        <f t="shared" si="66"/>
        <v>6</v>
      </c>
      <c r="U677" s="40"/>
      <c r="V677" s="40"/>
      <c r="W677" s="10"/>
      <c r="X677" s="6"/>
    </row>
    <row r="678" spans="1:24">
      <c r="A678" s="45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458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26">
        <v>2</v>
      </c>
      <c r="N678" s="41">
        <f t="shared" si="62"/>
        <v>1</v>
      </c>
      <c r="O678" s="42" t="str">
        <f t="shared" si="63"/>
        <v>2</v>
      </c>
      <c r="P678" s="42">
        <f t="shared" si="64"/>
        <v>0</v>
      </c>
      <c r="Q678" s="43">
        <f t="shared" si="65"/>
        <v>120</v>
      </c>
      <c r="R678" s="43">
        <f t="shared" si="66"/>
        <v>2</v>
      </c>
      <c r="U678" s="40"/>
      <c r="V678" s="40"/>
      <c r="W678" s="10"/>
      <c r="X678" s="6"/>
    </row>
    <row r="679" spans="1:24">
      <c r="A679" s="45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458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26">
        <v>3</v>
      </c>
      <c r="N679" s="41">
        <f t="shared" si="62"/>
        <v>1</v>
      </c>
      <c r="O679" s="42" t="str">
        <f t="shared" si="63"/>
        <v>3</v>
      </c>
      <c r="P679" s="42">
        <f t="shared" si="64"/>
        <v>0</v>
      </c>
      <c r="Q679" s="43">
        <f t="shared" si="65"/>
        <v>180</v>
      </c>
      <c r="R679" s="43">
        <f t="shared" si="66"/>
        <v>3</v>
      </c>
      <c r="U679" s="40"/>
      <c r="V679" s="40"/>
      <c r="W679" s="10"/>
      <c r="X679" s="6"/>
    </row>
    <row r="680" spans="1:24">
      <c r="A680" s="45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458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26">
        <v>4</v>
      </c>
      <c r="N680" s="41">
        <f t="shared" si="62"/>
        <v>1</v>
      </c>
      <c r="O680" s="42" t="str">
        <f t="shared" si="63"/>
        <v>4</v>
      </c>
      <c r="P680" s="42">
        <f t="shared" si="64"/>
        <v>0</v>
      </c>
      <c r="Q680" s="43">
        <f t="shared" si="65"/>
        <v>240</v>
      </c>
      <c r="R680" s="43">
        <f t="shared" si="66"/>
        <v>4</v>
      </c>
      <c r="U680" s="40"/>
      <c r="V680" s="40"/>
      <c r="W680" s="10"/>
      <c r="X680" s="6"/>
    </row>
    <row r="681" spans="1:24">
      <c r="A681" s="45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26">
        <v>8</v>
      </c>
      <c r="N681" s="41">
        <f t="shared" si="62"/>
        <v>1</v>
      </c>
      <c r="O681" s="42" t="str">
        <f t="shared" si="63"/>
        <v>8</v>
      </c>
      <c r="P681" s="42">
        <f t="shared" si="64"/>
        <v>0</v>
      </c>
      <c r="Q681" s="43">
        <f t="shared" si="65"/>
        <v>480</v>
      </c>
      <c r="R681" s="43">
        <f t="shared" si="66"/>
        <v>8</v>
      </c>
      <c r="U681" s="40"/>
      <c r="V681" s="40"/>
      <c r="W681" s="10"/>
      <c r="X681" s="6"/>
    </row>
    <row r="682" spans="1:24">
      <c r="A682" s="45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26">
        <v>6</v>
      </c>
      <c r="N682" s="41">
        <f t="shared" si="62"/>
        <v>1</v>
      </c>
      <c r="O682" s="42" t="str">
        <f t="shared" si="63"/>
        <v>6</v>
      </c>
      <c r="P682" s="42">
        <f t="shared" si="64"/>
        <v>0</v>
      </c>
      <c r="Q682" s="43">
        <f t="shared" si="65"/>
        <v>360</v>
      </c>
      <c r="R682" s="43">
        <f t="shared" si="66"/>
        <v>6</v>
      </c>
      <c r="U682" s="40"/>
      <c r="V682" s="40"/>
      <c r="W682" s="10"/>
      <c r="X682" s="6"/>
    </row>
    <row r="683" spans="1:24">
      <c r="A683" s="45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26">
        <v>3</v>
      </c>
      <c r="N683" s="41">
        <f t="shared" si="62"/>
        <v>1</v>
      </c>
      <c r="O683" s="42" t="str">
        <f t="shared" si="63"/>
        <v>3</v>
      </c>
      <c r="P683" s="42">
        <f t="shared" si="64"/>
        <v>0</v>
      </c>
      <c r="Q683" s="43">
        <f t="shared" si="65"/>
        <v>180</v>
      </c>
      <c r="R683" s="43">
        <f t="shared" si="66"/>
        <v>3</v>
      </c>
      <c r="U683" s="40"/>
      <c r="V683" s="40"/>
      <c r="W683" s="10"/>
      <c r="X683" s="6"/>
    </row>
    <row r="684" spans="1:24">
      <c r="A684" s="45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26">
        <v>4</v>
      </c>
      <c r="N684" s="41">
        <f t="shared" si="62"/>
        <v>1</v>
      </c>
      <c r="O684" s="42" t="str">
        <f t="shared" si="63"/>
        <v>4</v>
      </c>
      <c r="P684" s="42">
        <f t="shared" si="64"/>
        <v>0</v>
      </c>
      <c r="Q684" s="43">
        <f t="shared" si="65"/>
        <v>240</v>
      </c>
      <c r="R684" s="43">
        <f t="shared" si="66"/>
        <v>4</v>
      </c>
      <c r="U684" s="40"/>
      <c r="V684" s="40"/>
      <c r="W684" s="10"/>
      <c r="X684" s="6"/>
    </row>
    <row r="685" spans="1:24">
      <c r="A685" s="45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26">
        <v>14</v>
      </c>
      <c r="N685" s="41">
        <f t="shared" si="62"/>
        <v>2</v>
      </c>
      <c r="O685" s="42" t="str">
        <f t="shared" si="63"/>
        <v>14</v>
      </c>
      <c r="P685" s="42">
        <f t="shared" si="64"/>
        <v>0</v>
      </c>
      <c r="Q685" s="43">
        <f t="shared" si="65"/>
        <v>840</v>
      </c>
      <c r="R685" s="43">
        <f t="shared" si="66"/>
        <v>14</v>
      </c>
      <c r="U685" s="40"/>
      <c r="V685" s="40"/>
      <c r="W685" s="10"/>
      <c r="X685" s="6"/>
    </row>
    <row r="686" spans="1:24">
      <c r="A686" s="45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26">
        <v>10</v>
      </c>
      <c r="N686" s="41">
        <f t="shared" si="62"/>
        <v>2</v>
      </c>
      <c r="O686" s="42" t="str">
        <f t="shared" si="63"/>
        <v>10</v>
      </c>
      <c r="P686" s="42">
        <f t="shared" si="64"/>
        <v>0</v>
      </c>
      <c r="Q686" s="43">
        <f t="shared" si="65"/>
        <v>600</v>
      </c>
      <c r="R686" s="43">
        <f t="shared" si="66"/>
        <v>10</v>
      </c>
      <c r="U686" s="40"/>
      <c r="V686" s="40"/>
      <c r="W686" s="10"/>
      <c r="X686" s="6"/>
    </row>
    <row r="687" spans="1:24">
      <c r="A687" s="45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26">
        <v>2</v>
      </c>
      <c r="N687" s="41">
        <f t="shared" si="62"/>
        <v>1</v>
      </c>
      <c r="O687" s="42" t="str">
        <f t="shared" si="63"/>
        <v>2</v>
      </c>
      <c r="P687" s="42">
        <f t="shared" si="64"/>
        <v>0</v>
      </c>
      <c r="Q687" s="43">
        <f t="shared" si="65"/>
        <v>120</v>
      </c>
      <c r="R687" s="43">
        <f t="shared" si="66"/>
        <v>2</v>
      </c>
      <c r="U687" s="40"/>
      <c r="V687" s="40"/>
      <c r="W687" s="10"/>
      <c r="X687" s="6"/>
    </row>
    <row r="688" spans="1:24">
      <c r="A688" s="45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26">
        <v>10</v>
      </c>
      <c r="N688" s="41">
        <f t="shared" si="62"/>
        <v>2</v>
      </c>
      <c r="O688" s="42" t="str">
        <f t="shared" si="63"/>
        <v>10</v>
      </c>
      <c r="P688" s="42">
        <f t="shared" si="64"/>
        <v>0</v>
      </c>
      <c r="Q688" s="43">
        <f t="shared" si="65"/>
        <v>600</v>
      </c>
      <c r="R688" s="43">
        <f t="shared" si="66"/>
        <v>10</v>
      </c>
      <c r="U688" s="40"/>
      <c r="V688" s="40"/>
      <c r="W688" s="10"/>
      <c r="X688" s="6"/>
    </row>
    <row r="689" spans="1:24">
      <c r="A689" s="45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26">
        <v>8</v>
      </c>
      <c r="N689" s="41">
        <f t="shared" si="62"/>
        <v>1</v>
      </c>
      <c r="O689" s="42" t="str">
        <f t="shared" si="63"/>
        <v>8</v>
      </c>
      <c r="P689" s="42">
        <f t="shared" si="64"/>
        <v>0</v>
      </c>
      <c r="Q689" s="43">
        <f t="shared" si="65"/>
        <v>480</v>
      </c>
      <c r="R689" s="43">
        <f t="shared" si="66"/>
        <v>8</v>
      </c>
      <c r="U689" s="40"/>
      <c r="V689" s="40"/>
      <c r="W689" s="10"/>
      <c r="X689" s="6"/>
    </row>
    <row r="690" spans="1:24">
      <c r="A690" s="45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457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26">
        <v>30</v>
      </c>
      <c r="N690" s="41">
        <f t="shared" si="62"/>
        <v>2</v>
      </c>
      <c r="O690" s="42" t="str">
        <f t="shared" si="63"/>
        <v>30</v>
      </c>
      <c r="P690" s="42">
        <f t="shared" si="64"/>
        <v>0</v>
      </c>
      <c r="Q690" s="43">
        <f t="shared" si="65"/>
        <v>1800</v>
      </c>
      <c r="R690" s="43">
        <f t="shared" si="66"/>
        <v>30</v>
      </c>
      <c r="U690" s="40"/>
      <c r="V690" s="40"/>
      <c r="W690" s="10"/>
      <c r="X690" s="6"/>
    </row>
    <row r="691" spans="1:24">
      <c r="A691" s="45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457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26">
        <v>6</v>
      </c>
      <c r="N691" s="41">
        <f t="shared" si="62"/>
        <v>1</v>
      </c>
      <c r="O691" s="42" t="str">
        <f t="shared" si="63"/>
        <v>6</v>
      </c>
      <c r="P691" s="42">
        <f t="shared" si="64"/>
        <v>0</v>
      </c>
      <c r="Q691" s="43">
        <f t="shared" si="65"/>
        <v>360</v>
      </c>
      <c r="R691" s="43">
        <f t="shared" si="66"/>
        <v>6</v>
      </c>
      <c r="U691" s="40"/>
      <c r="V691" s="40"/>
      <c r="W691" s="10"/>
      <c r="X691" s="6"/>
    </row>
    <row r="692" spans="1:24">
      <c r="A692" s="45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457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26">
        <v>8</v>
      </c>
      <c r="N692" s="41">
        <f t="shared" si="62"/>
        <v>1</v>
      </c>
      <c r="O692" s="42" t="str">
        <f t="shared" si="63"/>
        <v>8</v>
      </c>
      <c r="P692" s="42">
        <f t="shared" si="64"/>
        <v>0</v>
      </c>
      <c r="Q692" s="43">
        <f t="shared" si="65"/>
        <v>480</v>
      </c>
      <c r="R692" s="43">
        <f t="shared" si="66"/>
        <v>8</v>
      </c>
      <c r="U692" s="40"/>
      <c r="V692" s="40"/>
      <c r="W692" s="10"/>
      <c r="X692" s="6"/>
    </row>
    <row r="693" spans="1:24">
      <c r="A693" s="45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457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26">
        <v>3</v>
      </c>
      <c r="N693" s="41">
        <f t="shared" si="62"/>
        <v>1</v>
      </c>
      <c r="O693" s="42" t="str">
        <f t="shared" si="63"/>
        <v>3</v>
      </c>
      <c r="P693" s="42">
        <f t="shared" si="64"/>
        <v>0</v>
      </c>
      <c r="Q693" s="43">
        <f t="shared" si="65"/>
        <v>180</v>
      </c>
      <c r="R693" s="43">
        <f t="shared" si="66"/>
        <v>3</v>
      </c>
      <c r="U693" s="40"/>
      <c r="V693" s="40"/>
      <c r="W693" s="10"/>
      <c r="X693" s="6"/>
    </row>
    <row r="694" spans="1:24">
      <c r="A694" s="45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457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26">
        <v>2</v>
      </c>
      <c r="N694" s="41">
        <f t="shared" si="62"/>
        <v>1</v>
      </c>
      <c r="O694" s="42" t="str">
        <f t="shared" si="63"/>
        <v>2</v>
      </c>
      <c r="P694" s="42">
        <f t="shared" si="64"/>
        <v>0</v>
      </c>
      <c r="Q694" s="43">
        <f t="shared" si="65"/>
        <v>120</v>
      </c>
      <c r="R694" s="43">
        <f t="shared" si="66"/>
        <v>2</v>
      </c>
      <c r="U694" s="40"/>
      <c r="V694" s="40"/>
      <c r="W694" s="10"/>
      <c r="X694" s="6"/>
    </row>
    <row r="695" spans="1:24">
      <c r="A695" s="45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457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26">
        <v>9</v>
      </c>
      <c r="N695" s="41">
        <f t="shared" si="62"/>
        <v>1</v>
      </c>
      <c r="O695" s="42" t="str">
        <f t="shared" si="63"/>
        <v>9</v>
      </c>
      <c r="P695" s="42">
        <f t="shared" si="64"/>
        <v>0</v>
      </c>
      <c r="Q695" s="43">
        <f t="shared" si="65"/>
        <v>540</v>
      </c>
      <c r="R695" s="43">
        <f t="shared" si="66"/>
        <v>9</v>
      </c>
      <c r="U695" s="40"/>
      <c r="V695" s="40"/>
      <c r="W695" s="10"/>
      <c r="X695" s="6"/>
    </row>
    <row r="696" spans="1:24">
      <c r="A696" s="45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457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26">
        <v>1</v>
      </c>
      <c r="N696" s="41">
        <f t="shared" si="62"/>
        <v>1</v>
      </c>
      <c r="O696" s="42" t="str">
        <f t="shared" si="63"/>
        <v>1</v>
      </c>
      <c r="P696" s="42">
        <f t="shared" si="64"/>
        <v>0</v>
      </c>
      <c r="Q696" s="43">
        <f t="shared" si="65"/>
        <v>60</v>
      </c>
      <c r="R696" s="43">
        <f t="shared" si="66"/>
        <v>1</v>
      </c>
      <c r="U696" s="40"/>
      <c r="V696" s="40"/>
      <c r="W696" s="10"/>
      <c r="X696" s="6"/>
    </row>
    <row r="697" spans="1:24">
      <c r="A697" s="45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457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26">
        <v>6</v>
      </c>
      <c r="N697" s="41">
        <f t="shared" si="62"/>
        <v>1</v>
      </c>
      <c r="O697" s="42" t="str">
        <f t="shared" si="63"/>
        <v>6</v>
      </c>
      <c r="P697" s="42">
        <f t="shared" si="64"/>
        <v>0</v>
      </c>
      <c r="Q697" s="43">
        <f t="shared" si="65"/>
        <v>360</v>
      </c>
      <c r="R697" s="43">
        <f t="shared" si="66"/>
        <v>6</v>
      </c>
      <c r="U697" s="40"/>
      <c r="V697" s="40"/>
      <c r="W697" s="10"/>
      <c r="X697" s="6"/>
    </row>
    <row r="698" spans="1:24">
      <c r="A698" s="45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457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26">
        <v>4</v>
      </c>
      <c r="N698" s="41">
        <f t="shared" si="62"/>
        <v>1</v>
      </c>
      <c r="O698" s="42" t="str">
        <f t="shared" si="63"/>
        <v>4</v>
      </c>
      <c r="P698" s="42">
        <f t="shared" si="64"/>
        <v>0</v>
      </c>
      <c r="Q698" s="43">
        <f t="shared" si="65"/>
        <v>240</v>
      </c>
      <c r="R698" s="43">
        <f t="shared" si="66"/>
        <v>4</v>
      </c>
      <c r="U698" s="40"/>
      <c r="V698" s="40"/>
      <c r="W698" s="10"/>
      <c r="X698" s="6"/>
    </row>
    <row r="699" spans="1:24">
      <c r="A699" s="45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457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26">
        <v>1</v>
      </c>
      <c r="N699" s="41">
        <f t="shared" si="62"/>
        <v>1</v>
      </c>
      <c r="O699" s="42" t="str">
        <f t="shared" si="63"/>
        <v>1</v>
      </c>
      <c r="P699" s="42">
        <f t="shared" si="64"/>
        <v>0</v>
      </c>
      <c r="Q699" s="43">
        <f t="shared" si="65"/>
        <v>60</v>
      </c>
      <c r="R699" s="43">
        <f t="shared" si="66"/>
        <v>1</v>
      </c>
      <c r="U699" s="40"/>
      <c r="V699" s="40"/>
      <c r="W699" s="10"/>
      <c r="X699" s="6"/>
    </row>
    <row r="700" spans="1:24">
      <c r="A700" s="45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457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26">
        <v>12</v>
      </c>
      <c r="N700" s="41">
        <f t="shared" si="62"/>
        <v>2</v>
      </c>
      <c r="O700" s="42" t="str">
        <f t="shared" si="63"/>
        <v>12</v>
      </c>
      <c r="P700" s="42">
        <f t="shared" si="64"/>
        <v>0</v>
      </c>
      <c r="Q700" s="43">
        <f t="shared" si="65"/>
        <v>720</v>
      </c>
      <c r="R700" s="43">
        <f t="shared" si="66"/>
        <v>12</v>
      </c>
      <c r="U700" s="40"/>
      <c r="V700" s="40"/>
      <c r="W700" s="10"/>
      <c r="X700" s="6"/>
    </row>
    <row r="701" spans="1:24">
      <c r="A701" s="45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457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26">
        <v>4</v>
      </c>
      <c r="N701" s="41">
        <f t="shared" si="62"/>
        <v>1</v>
      </c>
      <c r="O701" s="42" t="str">
        <f t="shared" si="63"/>
        <v>4</v>
      </c>
      <c r="P701" s="42">
        <f t="shared" si="64"/>
        <v>0</v>
      </c>
      <c r="Q701" s="43">
        <f t="shared" si="65"/>
        <v>240</v>
      </c>
      <c r="R701" s="43">
        <f t="shared" si="66"/>
        <v>4</v>
      </c>
      <c r="U701" s="40"/>
      <c r="V701" s="40"/>
      <c r="W701" s="10"/>
      <c r="X701" s="6"/>
    </row>
    <row r="702" spans="1:24">
      <c r="A702" s="45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26">
        <v>6</v>
      </c>
      <c r="N702" s="41">
        <f t="shared" si="62"/>
        <v>1</v>
      </c>
      <c r="O702" s="42" t="str">
        <f t="shared" si="63"/>
        <v>6</v>
      </c>
      <c r="P702" s="42">
        <f t="shared" si="64"/>
        <v>0</v>
      </c>
      <c r="Q702" s="43">
        <f t="shared" si="65"/>
        <v>360</v>
      </c>
      <c r="R702" s="43">
        <f t="shared" si="66"/>
        <v>6</v>
      </c>
      <c r="U702" s="40"/>
      <c r="V702" s="40"/>
      <c r="W702" s="10"/>
      <c r="X702" s="6"/>
    </row>
    <row r="703" spans="1:24">
      <c r="A703" s="45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26">
        <v>10</v>
      </c>
      <c r="N703" s="41">
        <f t="shared" si="62"/>
        <v>2</v>
      </c>
      <c r="O703" s="42" t="str">
        <f t="shared" si="63"/>
        <v>10</v>
      </c>
      <c r="P703" s="42">
        <f t="shared" si="64"/>
        <v>0</v>
      </c>
      <c r="Q703" s="43">
        <f t="shared" si="65"/>
        <v>600</v>
      </c>
      <c r="R703" s="43">
        <f t="shared" si="66"/>
        <v>10</v>
      </c>
      <c r="U703" s="40"/>
      <c r="V703" s="40"/>
      <c r="W703" s="10"/>
      <c r="X703" s="6"/>
    </row>
    <row r="704" spans="1:24">
      <c r="A704" s="45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26">
        <v>8</v>
      </c>
      <c r="N704" s="41">
        <f t="shared" si="62"/>
        <v>1</v>
      </c>
      <c r="O704" s="42" t="str">
        <f t="shared" si="63"/>
        <v>8</v>
      </c>
      <c r="P704" s="42">
        <f t="shared" si="64"/>
        <v>0</v>
      </c>
      <c r="Q704" s="43">
        <f t="shared" si="65"/>
        <v>480</v>
      </c>
      <c r="R704" s="43">
        <f t="shared" si="66"/>
        <v>8</v>
      </c>
      <c r="U704" s="40"/>
      <c r="V704" s="40"/>
      <c r="W704" s="10"/>
      <c r="X704" s="6"/>
    </row>
    <row r="705" spans="1:24">
      <c r="A705" s="45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26">
        <v>30</v>
      </c>
      <c r="N705" s="41">
        <f t="shared" si="62"/>
        <v>2</v>
      </c>
      <c r="O705" s="42" t="str">
        <f t="shared" si="63"/>
        <v>30</v>
      </c>
      <c r="P705" s="42">
        <f t="shared" si="64"/>
        <v>0</v>
      </c>
      <c r="Q705" s="43">
        <f t="shared" si="65"/>
        <v>1800</v>
      </c>
      <c r="R705" s="43">
        <f t="shared" si="66"/>
        <v>30</v>
      </c>
      <c r="U705" s="40"/>
      <c r="V705" s="40"/>
      <c r="W705" s="10"/>
      <c r="X705" s="6"/>
    </row>
    <row r="706" spans="1:24">
      <c r="A706" s="45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26">
        <v>10</v>
      </c>
      <c r="N706" s="41">
        <f t="shared" si="62"/>
        <v>2</v>
      </c>
      <c r="O706" s="42" t="str">
        <f t="shared" si="63"/>
        <v>10</v>
      </c>
      <c r="P706" s="42">
        <f t="shared" si="64"/>
        <v>0</v>
      </c>
      <c r="Q706" s="43">
        <f t="shared" si="65"/>
        <v>600</v>
      </c>
      <c r="R706" s="43">
        <f t="shared" si="66"/>
        <v>10</v>
      </c>
      <c r="U706" s="40"/>
      <c r="V706" s="40"/>
      <c r="W706" s="10"/>
      <c r="X706" s="6"/>
    </row>
    <row r="707" spans="1:24">
      <c r="A707" s="45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26">
        <v>30</v>
      </c>
      <c r="N707" s="41">
        <f t="shared" ref="N707:N770" si="68">LEN($M707)</f>
        <v>2</v>
      </c>
      <c r="O707" s="42" t="str">
        <f t="shared" ref="O707:O770" si="69">IF(N707="1",$M707,IF(N707=2,LEFT($M707,2),LEFT($M707,2)))</f>
        <v>30</v>
      </c>
      <c r="P707" s="42">
        <f t="shared" ref="P707:P770" si="70">IF(N707&lt;=2,0,MID($M707,3,3))</f>
        <v>0</v>
      </c>
      <c r="Q707" s="43">
        <f t="shared" ref="Q707:Q770" si="71">(O707*60)+P707</f>
        <v>1800</v>
      </c>
      <c r="R707" s="43">
        <f t="shared" ref="R707:R770" si="72">+Q707/60</f>
        <v>30</v>
      </c>
      <c r="U707" s="40"/>
      <c r="V707" s="40"/>
      <c r="W707" s="10"/>
      <c r="X707" s="6"/>
    </row>
    <row r="708" spans="1:24">
      <c r="A708" s="45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26">
        <v>2</v>
      </c>
      <c r="N708" s="41">
        <f t="shared" si="68"/>
        <v>1</v>
      </c>
      <c r="O708" s="42" t="str">
        <f t="shared" si="69"/>
        <v>2</v>
      </c>
      <c r="P708" s="42">
        <f t="shared" si="70"/>
        <v>0</v>
      </c>
      <c r="Q708" s="43">
        <f t="shared" si="71"/>
        <v>120</v>
      </c>
      <c r="R708" s="43">
        <f t="shared" si="72"/>
        <v>2</v>
      </c>
      <c r="U708" s="40"/>
      <c r="V708" s="40"/>
      <c r="W708" s="10"/>
      <c r="X708" s="6"/>
    </row>
    <row r="709" spans="1:24">
      <c r="A709" s="45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26">
        <v>1</v>
      </c>
      <c r="N709" s="41">
        <f t="shared" si="68"/>
        <v>1</v>
      </c>
      <c r="O709" s="42" t="str">
        <f t="shared" si="69"/>
        <v>1</v>
      </c>
      <c r="P709" s="42">
        <f t="shared" si="70"/>
        <v>0</v>
      </c>
      <c r="Q709" s="43">
        <f t="shared" si="71"/>
        <v>60</v>
      </c>
      <c r="R709" s="43">
        <f t="shared" si="72"/>
        <v>1</v>
      </c>
      <c r="U709" s="40"/>
      <c r="V709" s="40"/>
      <c r="W709" s="10"/>
      <c r="X709" s="6"/>
    </row>
    <row r="710" spans="1:24">
      <c r="A710" s="45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26">
        <v>1</v>
      </c>
      <c r="N710" s="41">
        <f t="shared" si="68"/>
        <v>1</v>
      </c>
      <c r="O710" s="42" t="str">
        <f t="shared" si="69"/>
        <v>1</v>
      </c>
      <c r="P710" s="42">
        <f t="shared" si="70"/>
        <v>0</v>
      </c>
      <c r="Q710" s="43">
        <f t="shared" si="71"/>
        <v>60</v>
      </c>
      <c r="R710" s="43">
        <f t="shared" si="72"/>
        <v>1</v>
      </c>
      <c r="U710" s="40"/>
      <c r="V710" s="40"/>
      <c r="W710" s="10"/>
      <c r="X710" s="6"/>
    </row>
    <row r="711" spans="1:24">
      <c r="A711" s="45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26">
        <v>30</v>
      </c>
      <c r="N711" s="41">
        <f t="shared" si="68"/>
        <v>2</v>
      </c>
      <c r="O711" s="42" t="str">
        <f t="shared" si="69"/>
        <v>30</v>
      </c>
      <c r="P711" s="42">
        <f t="shared" si="70"/>
        <v>0</v>
      </c>
      <c r="Q711" s="43">
        <f t="shared" si="71"/>
        <v>1800</v>
      </c>
      <c r="R711" s="43">
        <f t="shared" si="72"/>
        <v>30</v>
      </c>
      <c r="U711" s="40"/>
      <c r="V711" s="40"/>
      <c r="W711" s="10"/>
      <c r="X711" s="6"/>
    </row>
    <row r="712" spans="1:24">
      <c r="A712" s="45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26">
        <v>6</v>
      </c>
      <c r="N712" s="41">
        <f t="shared" si="68"/>
        <v>1</v>
      </c>
      <c r="O712" s="42" t="str">
        <f t="shared" si="69"/>
        <v>6</v>
      </c>
      <c r="P712" s="42">
        <f t="shared" si="70"/>
        <v>0</v>
      </c>
      <c r="Q712" s="43">
        <f t="shared" si="71"/>
        <v>360</v>
      </c>
      <c r="R712" s="43">
        <f t="shared" si="72"/>
        <v>6</v>
      </c>
      <c r="U712" s="40"/>
      <c r="V712" s="40"/>
      <c r="W712" s="10"/>
      <c r="X712" s="6"/>
    </row>
    <row r="713" spans="1:24">
      <c r="A713" s="45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26">
        <v>8</v>
      </c>
      <c r="N713" s="41">
        <f t="shared" si="68"/>
        <v>1</v>
      </c>
      <c r="O713" s="42" t="str">
        <f t="shared" si="69"/>
        <v>8</v>
      </c>
      <c r="P713" s="42">
        <f t="shared" si="70"/>
        <v>0</v>
      </c>
      <c r="Q713" s="43">
        <f t="shared" si="71"/>
        <v>480</v>
      </c>
      <c r="R713" s="43">
        <f t="shared" si="72"/>
        <v>8</v>
      </c>
      <c r="U713" s="40"/>
      <c r="V713" s="40"/>
      <c r="W713" s="10"/>
      <c r="X713" s="6"/>
    </row>
    <row r="714" spans="1:24">
      <c r="A714" s="45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467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26">
        <v>3420</v>
      </c>
      <c r="N714" s="41">
        <f t="shared" si="68"/>
        <v>4</v>
      </c>
      <c r="O714" s="42" t="str">
        <f t="shared" si="69"/>
        <v>34</v>
      </c>
      <c r="P714" s="42" t="str">
        <f t="shared" si="70"/>
        <v>20</v>
      </c>
      <c r="Q714" s="43">
        <f t="shared" si="71"/>
        <v>2060</v>
      </c>
      <c r="R714" s="43">
        <f t="shared" si="72"/>
        <v>34.333333333333336</v>
      </c>
      <c r="U714" s="40"/>
      <c r="V714" s="40"/>
      <c r="W714" s="10"/>
      <c r="X714" s="6"/>
    </row>
    <row r="715" spans="1:24">
      <c r="A715" s="45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467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26">
        <v>19</v>
      </c>
      <c r="N715" s="41">
        <f t="shared" si="68"/>
        <v>2</v>
      </c>
      <c r="O715" s="42" t="str">
        <f t="shared" si="69"/>
        <v>19</v>
      </c>
      <c r="P715" s="42">
        <f t="shared" si="70"/>
        <v>0</v>
      </c>
      <c r="Q715" s="43">
        <f t="shared" si="71"/>
        <v>1140</v>
      </c>
      <c r="R715" s="43">
        <f t="shared" si="72"/>
        <v>19</v>
      </c>
      <c r="U715" s="40"/>
      <c r="V715" s="40"/>
      <c r="W715" s="10"/>
      <c r="X715" s="6"/>
    </row>
    <row r="716" spans="1:24">
      <c r="A716" s="45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467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26">
        <v>2130</v>
      </c>
      <c r="N716" s="41">
        <f t="shared" si="68"/>
        <v>4</v>
      </c>
      <c r="O716" s="42" t="str">
        <f t="shared" si="69"/>
        <v>21</v>
      </c>
      <c r="P716" s="42" t="str">
        <f t="shared" si="70"/>
        <v>30</v>
      </c>
      <c r="Q716" s="43">
        <f t="shared" si="71"/>
        <v>1290</v>
      </c>
      <c r="R716" s="43">
        <f t="shared" si="72"/>
        <v>21.5</v>
      </c>
      <c r="U716" s="40"/>
      <c r="V716" s="40"/>
      <c r="W716" s="10"/>
      <c r="X716" s="6"/>
    </row>
    <row r="717" spans="1:24">
      <c r="A717" s="45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26">
        <v>3954</v>
      </c>
      <c r="N717" s="41">
        <f t="shared" si="68"/>
        <v>4</v>
      </c>
      <c r="O717" s="42" t="str">
        <f t="shared" si="69"/>
        <v>39</v>
      </c>
      <c r="P717" s="42" t="str">
        <f t="shared" si="70"/>
        <v>54</v>
      </c>
      <c r="Q717" s="43">
        <f t="shared" si="71"/>
        <v>2394</v>
      </c>
      <c r="R717" s="43">
        <f t="shared" si="72"/>
        <v>39.9</v>
      </c>
      <c r="U717" s="40"/>
      <c r="V717" s="40"/>
      <c r="W717" s="10"/>
      <c r="X717" s="6"/>
    </row>
    <row r="718" spans="1:24">
      <c r="A718" s="45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26">
        <v>3524</v>
      </c>
      <c r="N718" s="41">
        <f t="shared" si="68"/>
        <v>4</v>
      </c>
      <c r="O718" s="42" t="str">
        <f t="shared" si="69"/>
        <v>35</v>
      </c>
      <c r="P718" s="42" t="str">
        <f t="shared" si="70"/>
        <v>24</v>
      </c>
      <c r="Q718" s="43">
        <f t="shared" si="71"/>
        <v>2124</v>
      </c>
      <c r="R718" s="43">
        <f t="shared" si="72"/>
        <v>35.4</v>
      </c>
      <c r="U718" s="40"/>
      <c r="V718" s="40"/>
      <c r="W718" s="10"/>
      <c r="X718" s="6"/>
    </row>
    <row r="719" spans="1:24">
      <c r="A719" s="45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462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26">
        <v>67</v>
      </c>
      <c r="N719" s="41">
        <f t="shared" si="68"/>
        <v>2</v>
      </c>
      <c r="O719" s="42" t="str">
        <f t="shared" si="69"/>
        <v>67</v>
      </c>
      <c r="P719" s="42">
        <f t="shared" si="70"/>
        <v>0</v>
      </c>
      <c r="Q719" s="43">
        <f t="shared" si="71"/>
        <v>4020</v>
      </c>
      <c r="R719" s="43">
        <f t="shared" si="72"/>
        <v>67</v>
      </c>
      <c r="U719" s="40"/>
      <c r="V719" s="40"/>
      <c r="W719" s="10"/>
      <c r="X719" s="6"/>
    </row>
    <row r="720" spans="1:24">
      <c r="A720" s="45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462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26">
        <v>3930</v>
      </c>
      <c r="N720" s="41">
        <f t="shared" si="68"/>
        <v>4</v>
      </c>
      <c r="O720" s="42" t="str">
        <f t="shared" si="69"/>
        <v>39</v>
      </c>
      <c r="P720" s="42" t="str">
        <f t="shared" si="70"/>
        <v>30</v>
      </c>
      <c r="Q720" s="43">
        <f t="shared" si="71"/>
        <v>2370</v>
      </c>
      <c r="R720" s="43">
        <f t="shared" si="72"/>
        <v>39.5</v>
      </c>
      <c r="U720" s="40"/>
      <c r="V720" s="40"/>
      <c r="W720" s="10"/>
      <c r="X720" s="6"/>
    </row>
    <row r="721" spans="1:24">
      <c r="A721" s="45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462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26">
        <v>49</v>
      </c>
      <c r="N721" s="41">
        <f t="shared" si="68"/>
        <v>2</v>
      </c>
      <c r="O721" s="42" t="str">
        <f t="shared" si="69"/>
        <v>49</v>
      </c>
      <c r="P721" s="42">
        <f t="shared" si="70"/>
        <v>0</v>
      </c>
      <c r="Q721" s="43">
        <f t="shared" si="71"/>
        <v>2940</v>
      </c>
      <c r="R721" s="43">
        <f t="shared" si="72"/>
        <v>49</v>
      </c>
      <c r="U721" s="40"/>
      <c r="V721" s="40"/>
      <c r="W721" s="10"/>
      <c r="X721" s="6"/>
    </row>
    <row r="722" spans="1:24">
      <c r="A722" s="45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462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26">
        <v>4355</v>
      </c>
      <c r="N722" s="41">
        <f t="shared" si="68"/>
        <v>4</v>
      </c>
      <c r="O722" s="42" t="str">
        <f t="shared" si="69"/>
        <v>43</v>
      </c>
      <c r="P722" s="42" t="str">
        <f t="shared" si="70"/>
        <v>55</v>
      </c>
      <c r="Q722" s="43">
        <f t="shared" si="71"/>
        <v>2635</v>
      </c>
      <c r="R722" s="43">
        <f t="shared" si="72"/>
        <v>43.916666666666664</v>
      </c>
      <c r="U722" s="40"/>
      <c r="V722" s="40"/>
      <c r="W722" s="10"/>
      <c r="X722" s="6"/>
    </row>
    <row r="723" spans="1:24">
      <c r="A723" s="45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459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26">
        <v>28</v>
      </c>
      <c r="N723" s="41">
        <f t="shared" si="68"/>
        <v>2</v>
      </c>
      <c r="O723" s="42" t="str">
        <f t="shared" si="69"/>
        <v>28</v>
      </c>
      <c r="P723" s="42">
        <f t="shared" si="70"/>
        <v>0</v>
      </c>
      <c r="Q723" s="43">
        <f t="shared" si="71"/>
        <v>1680</v>
      </c>
      <c r="R723" s="43">
        <f t="shared" si="72"/>
        <v>28</v>
      </c>
      <c r="U723" s="40"/>
      <c r="V723" s="40"/>
      <c r="W723" s="10"/>
      <c r="X723" s="6"/>
    </row>
    <row r="724" spans="1:24">
      <c r="A724" s="45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459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26">
        <v>5830</v>
      </c>
      <c r="N724" s="41">
        <f t="shared" si="68"/>
        <v>4</v>
      </c>
      <c r="O724" s="42" t="str">
        <f t="shared" si="69"/>
        <v>58</v>
      </c>
      <c r="P724" s="42" t="str">
        <f t="shared" si="70"/>
        <v>30</v>
      </c>
      <c r="Q724" s="43">
        <f t="shared" si="71"/>
        <v>3510</v>
      </c>
      <c r="R724" s="43">
        <f t="shared" si="72"/>
        <v>58.5</v>
      </c>
      <c r="U724" s="40"/>
      <c r="V724" s="40"/>
      <c r="W724" s="10"/>
      <c r="X724" s="6"/>
    </row>
    <row r="725" spans="1:24">
      <c r="A725" s="45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459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26">
        <v>5330</v>
      </c>
      <c r="N725" s="41">
        <f t="shared" si="68"/>
        <v>4</v>
      </c>
      <c r="O725" s="42" t="str">
        <f t="shared" si="69"/>
        <v>53</v>
      </c>
      <c r="P725" s="42" t="str">
        <f t="shared" si="70"/>
        <v>30</v>
      </c>
      <c r="Q725" s="43">
        <f t="shared" si="71"/>
        <v>3210</v>
      </c>
      <c r="R725" s="43">
        <f t="shared" si="72"/>
        <v>53.5</v>
      </c>
      <c r="U725" s="40"/>
      <c r="V725" s="40"/>
      <c r="W725" s="10"/>
      <c r="X725" s="6"/>
    </row>
    <row r="726" spans="1:24">
      <c r="A726" s="45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26">
        <v>73</v>
      </c>
      <c r="N726" s="41">
        <f t="shared" si="68"/>
        <v>2</v>
      </c>
      <c r="O726" s="42" t="str">
        <f t="shared" si="69"/>
        <v>73</v>
      </c>
      <c r="P726" s="42">
        <f t="shared" si="70"/>
        <v>0</v>
      </c>
      <c r="Q726" s="43">
        <f t="shared" si="71"/>
        <v>4380</v>
      </c>
      <c r="R726" s="43">
        <f t="shared" si="72"/>
        <v>73</v>
      </c>
      <c r="U726" s="40"/>
      <c r="V726" s="40"/>
      <c r="W726" s="10"/>
      <c r="X726" s="6"/>
    </row>
    <row r="727" spans="1:24">
      <c r="A727" s="45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26">
        <v>7330</v>
      </c>
      <c r="N727" s="41">
        <f t="shared" si="68"/>
        <v>4</v>
      </c>
      <c r="O727" s="42" t="str">
        <f t="shared" si="69"/>
        <v>73</v>
      </c>
      <c r="P727" s="42" t="str">
        <f t="shared" si="70"/>
        <v>30</v>
      </c>
      <c r="Q727" s="43">
        <f t="shared" si="71"/>
        <v>4410</v>
      </c>
      <c r="R727" s="43">
        <f t="shared" si="72"/>
        <v>73.5</v>
      </c>
      <c r="U727" s="40"/>
      <c r="V727" s="40"/>
      <c r="W727" s="10"/>
      <c r="X727" s="6"/>
    </row>
    <row r="728" spans="1:24">
      <c r="A728" s="45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26">
        <v>74</v>
      </c>
      <c r="N728" s="41">
        <f t="shared" si="68"/>
        <v>2</v>
      </c>
      <c r="O728" s="42" t="str">
        <f t="shared" si="69"/>
        <v>74</v>
      </c>
      <c r="P728" s="42">
        <f t="shared" si="70"/>
        <v>0</v>
      </c>
      <c r="Q728" s="43">
        <f t="shared" si="71"/>
        <v>4440</v>
      </c>
      <c r="R728" s="43">
        <f t="shared" si="72"/>
        <v>74</v>
      </c>
      <c r="U728" s="40"/>
      <c r="V728" s="40"/>
      <c r="W728" s="10"/>
      <c r="X728" s="6"/>
    </row>
    <row r="729" spans="1:24">
      <c r="A729" s="45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26">
        <v>72</v>
      </c>
      <c r="N729" s="41">
        <f t="shared" si="68"/>
        <v>2</v>
      </c>
      <c r="O729" s="42" t="str">
        <f t="shared" si="69"/>
        <v>72</v>
      </c>
      <c r="P729" s="42">
        <f t="shared" si="70"/>
        <v>0</v>
      </c>
      <c r="Q729" s="43">
        <f t="shared" si="71"/>
        <v>4320</v>
      </c>
      <c r="R729" s="43">
        <f t="shared" si="72"/>
        <v>72</v>
      </c>
      <c r="U729" s="40"/>
      <c r="V729" s="40"/>
      <c r="W729" s="10"/>
      <c r="X729" s="6"/>
    </row>
    <row r="730" spans="1:24">
      <c r="A730" s="45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26">
        <v>7430</v>
      </c>
      <c r="N730" s="41">
        <f t="shared" si="68"/>
        <v>4</v>
      </c>
      <c r="O730" s="42" t="str">
        <f t="shared" si="69"/>
        <v>74</v>
      </c>
      <c r="P730" s="42" t="str">
        <f t="shared" si="70"/>
        <v>30</v>
      </c>
      <c r="Q730" s="43">
        <f t="shared" si="71"/>
        <v>4470</v>
      </c>
      <c r="R730" s="43">
        <f t="shared" si="72"/>
        <v>74.5</v>
      </c>
      <c r="U730" s="40"/>
      <c r="V730" s="40"/>
      <c r="W730" s="10"/>
      <c r="X730" s="6"/>
    </row>
    <row r="731" spans="1:24">
      <c r="A731" s="45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26">
        <v>12</v>
      </c>
      <c r="N731" s="41">
        <f t="shared" si="68"/>
        <v>2</v>
      </c>
      <c r="O731" s="42" t="str">
        <f t="shared" si="69"/>
        <v>12</v>
      </c>
      <c r="P731" s="42">
        <f t="shared" si="70"/>
        <v>0</v>
      </c>
      <c r="Q731" s="43">
        <f t="shared" si="71"/>
        <v>720</v>
      </c>
      <c r="R731" s="43">
        <f t="shared" si="72"/>
        <v>12</v>
      </c>
      <c r="U731" s="40"/>
      <c r="V731" s="40"/>
      <c r="W731" s="10"/>
      <c r="X731" s="6"/>
    </row>
    <row r="732" spans="1:24">
      <c r="A732" s="45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26">
        <v>5</v>
      </c>
      <c r="N732" s="41">
        <f t="shared" si="68"/>
        <v>1</v>
      </c>
      <c r="O732" s="42" t="str">
        <f t="shared" si="69"/>
        <v>5</v>
      </c>
      <c r="P732" s="42">
        <f t="shared" si="70"/>
        <v>0</v>
      </c>
      <c r="Q732" s="43">
        <f t="shared" si="71"/>
        <v>300</v>
      </c>
      <c r="R732" s="43">
        <f t="shared" si="72"/>
        <v>5</v>
      </c>
      <c r="U732" s="40"/>
      <c r="V732" s="40"/>
      <c r="W732" s="10"/>
      <c r="X732" s="6"/>
    </row>
    <row r="733" spans="1:24">
      <c r="A733" s="45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467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26">
        <v>15</v>
      </c>
      <c r="N733" s="41">
        <f t="shared" si="68"/>
        <v>2</v>
      </c>
      <c r="O733" s="42" t="str">
        <f t="shared" si="69"/>
        <v>15</v>
      </c>
      <c r="P733" s="42">
        <f t="shared" si="70"/>
        <v>0</v>
      </c>
      <c r="Q733" s="43">
        <f t="shared" si="71"/>
        <v>900</v>
      </c>
      <c r="R733" s="43">
        <f t="shared" si="72"/>
        <v>15</v>
      </c>
      <c r="U733" s="40"/>
      <c r="V733" s="40"/>
      <c r="W733" s="10"/>
      <c r="X733" s="6"/>
    </row>
    <row r="734" spans="1:24">
      <c r="A734" s="45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459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26">
        <v>3</v>
      </c>
      <c r="N734" s="41">
        <f t="shared" si="68"/>
        <v>1</v>
      </c>
      <c r="O734" s="42" t="str">
        <f t="shared" si="69"/>
        <v>3</v>
      </c>
      <c r="P734" s="42">
        <f t="shared" si="70"/>
        <v>0</v>
      </c>
      <c r="Q734" s="43">
        <f t="shared" si="71"/>
        <v>180</v>
      </c>
      <c r="R734" s="43">
        <f t="shared" si="72"/>
        <v>3</v>
      </c>
      <c r="U734" s="40"/>
      <c r="V734" s="40"/>
      <c r="W734" s="10"/>
      <c r="X734" s="6"/>
    </row>
    <row r="735" spans="1:24">
      <c r="A735" s="45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26">
        <v>4350</v>
      </c>
      <c r="N735" s="41">
        <f t="shared" si="68"/>
        <v>4</v>
      </c>
      <c r="O735" s="42" t="str">
        <f t="shared" si="69"/>
        <v>43</v>
      </c>
      <c r="P735" s="42" t="str">
        <f t="shared" si="70"/>
        <v>50</v>
      </c>
      <c r="Q735" s="43">
        <f t="shared" si="71"/>
        <v>2630</v>
      </c>
      <c r="R735" s="43">
        <f t="shared" si="72"/>
        <v>43.833333333333336</v>
      </c>
      <c r="U735" s="40"/>
      <c r="V735" s="40"/>
      <c r="W735" s="10"/>
      <c r="X735" s="6"/>
    </row>
    <row r="736" spans="1:24">
      <c r="A736" s="45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462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26">
        <v>72</v>
      </c>
      <c r="N736" s="41">
        <f t="shared" si="68"/>
        <v>2</v>
      </c>
      <c r="O736" s="42" t="str">
        <f t="shared" si="69"/>
        <v>72</v>
      </c>
      <c r="P736" s="42">
        <f t="shared" si="70"/>
        <v>0</v>
      </c>
      <c r="Q736" s="43">
        <f t="shared" si="71"/>
        <v>4320</v>
      </c>
      <c r="R736" s="43">
        <f t="shared" si="72"/>
        <v>72</v>
      </c>
      <c r="U736" s="40"/>
      <c r="V736" s="40"/>
      <c r="W736" s="10"/>
      <c r="X736" s="6"/>
    </row>
    <row r="737" spans="1:24">
      <c r="A737" s="45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463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26">
        <v>450</v>
      </c>
      <c r="N737" s="41">
        <f t="shared" si="68"/>
        <v>3</v>
      </c>
      <c r="O737" s="42" t="str">
        <f t="shared" si="69"/>
        <v>45</v>
      </c>
      <c r="P737" s="42" t="str">
        <f t="shared" si="70"/>
        <v>0</v>
      </c>
      <c r="Q737" s="43">
        <f t="shared" si="71"/>
        <v>2700</v>
      </c>
      <c r="R737" s="43">
        <f t="shared" si="72"/>
        <v>45</v>
      </c>
      <c r="U737" s="40"/>
      <c r="V737" s="40"/>
      <c r="W737" s="10"/>
      <c r="X737" s="6"/>
    </row>
    <row r="738" spans="1:24">
      <c r="A738" s="45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26">
        <v>34</v>
      </c>
      <c r="N738" s="41">
        <f t="shared" si="68"/>
        <v>2</v>
      </c>
      <c r="O738" s="42" t="str">
        <f t="shared" si="69"/>
        <v>34</v>
      </c>
      <c r="P738" s="42">
        <f t="shared" si="70"/>
        <v>0</v>
      </c>
      <c r="Q738" s="43">
        <f t="shared" si="71"/>
        <v>2040</v>
      </c>
      <c r="R738" s="43">
        <f t="shared" si="72"/>
        <v>34</v>
      </c>
      <c r="U738" s="40"/>
      <c r="V738" s="40"/>
      <c r="W738" s="10"/>
      <c r="X738" s="6"/>
    </row>
    <row r="739" spans="1:24">
      <c r="A739" s="45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26">
        <v>2750</v>
      </c>
      <c r="N739" s="41">
        <f t="shared" si="68"/>
        <v>4</v>
      </c>
      <c r="O739" s="42" t="str">
        <f t="shared" si="69"/>
        <v>27</v>
      </c>
      <c r="P739" s="42" t="str">
        <f t="shared" si="70"/>
        <v>50</v>
      </c>
      <c r="Q739" s="43">
        <f t="shared" si="71"/>
        <v>1670</v>
      </c>
      <c r="R739" s="43">
        <f t="shared" si="72"/>
        <v>27.833333333333332</v>
      </c>
      <c r="U739" s="40"/>
      <c r="V739" s="40"/>
      <c r="W739" s="10"/>
      <c r="X739" s="6"/>
    </row>
    <row r="740" spans="1:24">
      <c r="A740" s="45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467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26">
        <v>60</v>
      </c>
      <c r="N740" s="41">
        <f t="shared" si="68"/>
        <v>2</v>
      </c>
      <c r="O740" s="42" t="str">
        <f t="shared" si="69"/>
        <v>60</v>
      </c>
      <c r="P740" s="42">
        <f t="shared" si="70"/>
        <v>0</v>
      </c>
      <c r="Q740" s="43">
        <f t="shared" si="71"/>
        <v>3600</v>
      </c>
      <c r="R740" s="43">
        <f t="shared" si="72"/>
        <v>60</v>
      </c>
      <c r="U740" s="40"/>
      <c r="V740" s="40"/>
      <c r="W740" s="10"/>
      <c r="X740" s="6"/>
    </row>
    <row r="741" spans="1:24">
      <c r="A741" s="45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467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26">
        <v>40</v>
      </c>
      <c r="N741" s="41">
        <f t="shared" si="68"/>
        <v>2</v>
      </c>
      <c r="O741" s="42" t="str">
        <f t="shared" si="69"/>
        <v>40</v>
      </c>
      <c r="P741" s="42">
        <f t="shared" si="70"/>
        <v>0</v>
      </c>
      <c r="Q741" s="43">
        <f t="shared" si="71"/>
        <v>2400</v>
      </c>
      <c r="R741" s="43">
        <f t="shared" si="72"/>
        <v>40</v>
      </c>
      <c r="U741" s="40"/>
      <c r="V741" s="40"/>
      <c r="W741" s="10"/>
      <c r="X741" s="6"/>
    </row>
    <row r="742" spans="1:24">
      <c r="A742" s="45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467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26">
        <v>32</v>
      </c>
      <c r="N742" s="41">
        <f t="shared" si="68"/>
        <v>2</v>
      </c>
      <c r="O742" s="42" t="str">
        <f t="shared" si="69"/>
        <v>32</v>
      </c>
      <c r="P742" s="42">
        <f t="shared" si="70"/>
        <v>0</v>
      </c>
      <c r="Q742" s="43">
        <f t="shared" si="71"/>
        <v>1920</v>
      </c>
      <c r="R742" s="43">
        <f t="shared" si="72"/>
        <v>32</v>
      </c>
      <c r="U742" s="40"/>
      <c r="V742" s="40"/>
      <c r="W742" s="10"/>
      <c r="X742" s="6"/>
    </row>
    <row r="743" spans="1:24">
      <c r="A743" s="45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469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26">
        <v>2370</v>
      </c>
      <c r="N743" s="41">
        <f t="shared" si="68"/>
        <v>4</v>
      </c>
      <c r="O743" s="42" t="str">
        <f t="shared" si="69"/>
        <v>23</v>
      </c>
      <c r="P743" s="42" t="str">
        <f t="shared" si="70"/>
        <v>70</v>
      </c>
      <c r="Q743" s="43">
        <f t="shared" si="71"/>
        <v>1450</v>
      </c>
      <c r="R743" s="43">
        <f t="shared" si="72"/>
        <v>24.166666666666668</v>
      </c>
      <c r="U743" s="40"/>
      <c r="V743" s="40"/>
      <c r="W743" s="10"/>
      <c r="X743" s="6"/>
    </row>
    <row r="744" spans="1:24">
      <c r="A744" s="45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469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26">
        <v>39</v>
      </c>
      <c r="N744" s="41">
        <f t="shared" si="68"/>
        <v>2</v>
      </c>
      <c r="O744" s="42" t="str">
        <f t="shared" si="69"/>
        <v>39</v>
      </c>
      <c r="P744" s="42">
        <f t="shared" si="70"/>
        <v>0</v>
      </c>
      <c r="Q744" s="43">
        <f t="shared" si="71"/>
        <v>2340</v>
      </c>
      <c r="R744" s="43">
        <f t="shared" si="72"/>
        <v>39</v>
      </c>
      <c r="U744" s="40"/>
      <c r="V744" s="40"/>
      <c r="W744" s="10"/>
      <c r="X744" s="6"/>
    </row>
    <row r="745" spans="1:24">
      <c r="A745" s="45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469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26">
        <v>20</v>
      </c>
      <c r="N745" s="41">
        <f t="shared" si="68"/>
        <v>2</v>
      </c>
      <c r="O745" s="42" t="str">
        <f t="shared" si="69"/>
        <v>20</v>
      </c>
      <c r="P745" s="42">
        <f t="shared" si="70"/>
        <v>0</v>
      </c>
      <c r="Q745" s="43">
        <f t="shared" si="71"/>
        <v>1200</v>
      </c>
      <c r="R745" s="43">
        <f t="shared" si="72"/>
        <v>20</v>
      </c>
      <c r="U745" s="40"/>
      <c r="V745" s="40"/>
      <c r="W745" s="10"/>
      <c r="X745" s="6"/>
    </row>
    <row r="746" spans="1:24">
      <c r="A746" s="45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469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26">
        <v>71</v>
      </c>
      <c r="N746" s="41">
        <f t="shared" si="68"/>
        <v>2</v>
      </c>
      <c r="O746" s="42" t="str">
        <f t="shared" si="69"/>
        <v>71</v>
      </c>
      <c r="P746" s="42">
        <f t="shared" si="70"/>
        <v>0</v>
      </c>
      <c r="Q746" s="43">
        <f t="shared" si="71"/>
        <v>4260</v>
      </c>
      <c r="R746" s="43">
        <f t="shared" si="72"/>
        <v>71</v>
      </c>
      <c r="U746" s="40"/>
      <c r="V746" s="40"/>
      <c r="W746" s="10"/>
      <c r="X746" s="6"/>
    </row>
    <row r="747" spans="1:24">
      <c r="A747" s="45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469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26">
        <v>29</v>
      </c>
      <c r="N747" s="41">
        <f t="shared" si="68"/>
        <v>2</v>
      </c>
      <c r="O747" s="42" t="str">
        <f t="shared" si="69"/>
        <v>29</v>
      </c>
      <c r="P747" s="42">
        <f t="shared" si="70"/>
        <v>0</v>
      </c>
      <c r="Q747" s="43">
        <f t="shared" si="71"/>
        <v>1740</v>
      </c>
      <c r="R747" s="43">
        <f t="shared" si="72"/>
        <v>29</v>
      </c>
      <c r="U747" s="40"/>
      <c r="V747" s="40"/>
      <c r="W747" s="10"/>
      <c r="X747" s="6"/>
    </row>
    <row r="748" spans="1:24">
      <c r="A748" s="45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26">
        <v>51</v>
      </c>
      <c r="N748" s="41">
        <f t="shared" si="68"/>
        <v>2</v>
      </c>
      <c r="O748" s="42" t="str">
        <f t="shared" si="69"/>
        <v>51</v>
      </c>
      <c r="P748" s="42">
        <f t="shared" si="70"/>
        <v>0</v>
      </c>
      <c r="Q748" s="43">
        <f t="shared" si="71"/>
        <v>3060</v>
      </c>
      <c r="R748" s="43">
        <f t="shared" si="72"/>
        <v>51</v>
      </c>
      <c r="U748" s="40"/>
      <c r="V748" s="40"/>
      <c r="W748" s="10"/>
      <c r="X748" s="6"/>
    </row>
    <row r="749" spans="1:24">
      <c r="A749" s="45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26">
        <v>36</v>
      </c>
      <c r="N749" s="41">
        <f t="shared" si="68"/>
        <v>2</v>
      </c>
      <c r="O749" s="42" t="str">
        <f t="shared" si="69"/>
        <v>36</v>
      </c>
      <c r="P749" s="42">
        <f t="shared" si="70"/>
        <v>0</v>
      </c>
      <c r="Q749" s="43">
        <f t="shared" si="71"/>
        <v>2160</v>
      </c>
      <c r="R749" s="43">
        <f t="shared" si="72"/>
        <v>36</v>
      </c>
      <c r="U749" s="40"/>
      <c r="V749" s="40"/>
      <c r="W749" s="10"/>
      <c r="X749" s="6"/>
    </row>
    <row r="750" spans="1:24">
      <c r="A750" s="45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470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26">
        <v>3</v>
      </c>
      <c r="N750" s="41">
        <f t="shared" si="68"/>
        <v>1</v>
      </c>
      <c r="O750" s="42" t="str">
        <f t="shared" si="69"/>
        <v>3</v>
      </c>
      <c r="P750" s="42">
        <f t="shared" si="70"/>
        <v>0</v>
      </c>
      <c r="Q750" s="43">
        <f t="shared" si="71"/>
        <v>180</v>
      </c>
      <c r="R750" s="43">
        <f t="shared" si="72"/>
        <v>3</v>
      </c>
      <c r="U750" s="40"/>
      <c r="V750" s="40"/>
      <c r="W750" s="10"/>
      <c r="X750" s="6"/>
    </row>
    <row r="751" spans="1:24">
      <c r="A751" s="45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470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26">
        <v>2210</v>
      </c>
      <c r="N751" s="41">
        <f t="shared" si="68"/>
        <v>4</v>
      </c>
      <c r="O751" s="42" t="str">
        <f t="shared" si="69"/>
        <v>22</v>
      </c>
      <c r="P751" s="42" t="str">
        <f t="shared" si="70"/>
        <v>10</v>
      </c>
      <c r="Q751" s="43">
        <f t="shared" si="71"/>
        <v>1330</v>
      </c>
      <c r="R751" s="43">
        <f t="shared" si="72"/>
        <v>22.166666666666668</v>
      </c>
      <c r="U751" s="40"/>
      <c r="V751" s="40"/>
      <c r="W751" s="10"/>
      <c r="X751" s="6"/>
    </row>
    <row r="752" spans="1:24">
      <c r="A752" s="45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26">
        <v>43</v>
      </c>
      <c r="N752" s="41">
        <f t="shared" si="68"/>
        <v>2</v>
      </c>
      <c r="O752" s="42" t="str">
        <f t="shared" si="69"/>
        <v>43</v>
      </c>
      <c r="P752" s="42">
        <f t="shared" si="70"/>
        <v>0</v>
      </c>
      <c r="Q752" s="43">
        <f t="shared" si="71"/>
        <v>2580</v>
      </c>
      <c r="R752" s="43">
        <f t="shared" si="72"/>
        <v>43</v>
      </c>
      <c r="U752" s="40"/>
      <c r="V752" s="40"/>
      <c r="W752" s="10"/>
      <c r="X752" s="6"/>
    </row>
    <row r="753" spans="1:24">
      <c r="A753" s="45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26">
        <v>11</v>
      </c>
      <c r="N753" s="41">
        <f t="shared" si="68"/>
        <v>2</v>
      </c>
      <c r="O753" s="42" t="str">
        <f t="shared" si="69"/>
        <v>11</v>
      </c>
      <c r="P753" s="42">
        <f t="shared" si="70"/>
        <v>0</v>
      </c>
      <c r="Q753" s="43">
        <f t="shared" si="71"/>
        <v>660</v>
      </c>
      <c r="R753" s="43">
        <f t="shared" si="72"/>
        <v>11</v>
      </c>
      <c r="U753" s="40"/>
      <c r="V753" s="40"/>
      <c r="W753" s="10"/>
      <c r="X753" s="6"/>
    </row>
    <row r="754" spans="1:24">
      <c r="A754" s="45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26">
        <v>159</v>
      </c>
      <c r="N754" s="41">
        <f t="shared" si="68"/>
        <v>3</v>
      </c>
      <c r="O754" s="42" t="str">
        <f t="shared" si="69"/>
        <v>15</v>
      </c>
      <c r="P754" s="42" t="str">
        <f t="shared" si="70"/>
        <v>9</v>
      </c>
      <c r="Q754" s="43">
        <f t="shared" si="71"/>
        <v>909</v>
      </c>
      <c r="R754" s="43">
        <f t="shared" si="72"/>
        <v>15.15</v>
      </c>
      <c r="U754" s="40"/>
      <c r="V754" s="40"/>
      <c r="W754" s="10"/>
      <c r="X754" s="6"/>
    </row>
    <row r="755" spans="1:24">
      <c r="A755" s="45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26">
        <v>806</v>
      </c>
      <c r="N755" s="41">
        <f t="shared" si="68"/>
        <v>3</v>
      </c>
      <c r="O755" s="42" t="str">
        <f t="shared" si="69"/>
        <v>80</v>
      </c>
      <c r="P755" s="42" t="str">
        <f t="shared" si="70"/>
        <v>6</v>
      </c>
      <c r="Q755" s="43">
        <f t="shared" si="71"/>
        <v>4806</v>
      </c>
      <c r="R755" s="43">
        <f t="shared" si="72"/>
        <v>80.099999999999994</v>
      </c>
      <c r="U755" s="40"/>
      <c r="V755" s="40"/>
      <c r="W755" s="10"/>
      <c r="X755" s="6"/>
    </row>
    <row r="756" spans="1:24">
      <c r="A756" s="45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26">
        <v>207</v>
      </c>
      <c r="N756" s="41">
        <f t="shared" si="68"/>
        <v>3</v>
      </c>
      <c r="O756" s="42" t="str">
        <f t="shared" si="69"/>
        <v>20</v>
      </c>
      <c r="P756" s="42" t="str">
        <f t="shared" si="70"/>
        <v>7</v>
      </c>
      <c r="Q756" s="43">
        <f t="shared" si="71"/>
        <v>1207</v>
      </c>
      <c r="R756" s="43">
        <f t="shared" si="72"/>
        <v>20.116666666666667</v>
      </c>
      <c r="U756" s="40"/>
      <c r="V756" s="40"/>
      <c r="W756" s="10"/>
      <c r="X756" s="6"/>
    </row>
    <row r="757" spans="1:24">
      <c r="A757" s="45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26">
        <v>209</v>
      </c>
      <c r="N757" s="41">
        <f t="shared" si="68"/>
        <v>3</v>
      </c>
      <c r="O757" s="42" t="str">
        <f t="shared" si="69"/>
        <v>20</v>
      </c>
      <c r="P757" s="42" t="str">
        <f t="shared" si="70"/>
        <v>9</v>
      </c>
      <c r="Q757" s="43">
        <f t="shared" si="71"/>
        <v>1209</v>
      </c>
      <c r="R757" s="43">
        <f t="shared" si="72"/>
        <v>20.149999999999999</v>
      </c>
      <c r="U757" s="40"/>
      <c r="V757" s="40"/>
      <c r="W757" s="10"/>
      <c r="X757" s="6"/>
    </row>
    <row r="758" spans="1:24">
      <c r="A758" s="45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26">
        <v>31</v>
      </c>
      <c r="N758" s="41">
        <f t="shared" si="68"/>
        <v>2</v>
      </c>
      <c r="O758" s="42" t="str">
        <f t="shared" si="69"/>
        <v>31</v>
      </c>
      <c r="P758" s="42">
        <f t="shared" si="70"/>
        <v>0</v>
      </c>
      <c r="Q758" s="43">
        <f t="shared" si="71"/>
        <v>1860</v>
      </c>
      <c r="R758" s="43">
        <f t="shared" si="72"/>
        <v>31</v>
      </c>
      <c r="U758" s="40"/>
      <c r="V758" s="40"/>
      <c r="W758" s="10"/>
      <c r="X758" s="6"/>
    </row>
    <row r="759" spans="1:24">
      <c r="A759" s="45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26">
        <v>508</v>
      </c>
      <c r="N759" s="41">
        <f t="shared" si="68"/>
        <v>3</v>
      </c>
      <c r="O759" s="42" t="str">
        <f t="shared" si="69"/>
        <v>50</v>
      </c>
      <c r="P759" s="42" t="str">
        <f t="shared" si="70"/>
        <v>8</v>
      </c>
      <c r="Q759" s="43">
        <f t="shared" si="71"/>
        <v>3008</v>
      </c>
      <c r="R759" s="43">
        <f t="shared" si="72"/>
        <v>50.133333333333333</v>
      </c>
      <c r="U759" s="40"/>
      <c r="V759" s="40"/>
      <c r="W759" s="10"/>
      <c r="X759" s="6"/>
    </row>
    <row r="760" spans="1:24">
      <c r="A760" s="45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26">
        <v>155</v>
      </c>
      <c r="N760" s="41">
        <f t="shared" si="68"/>
        <v>3</v>
      </c>
      <c r="O760" s="42" t="str">
        <f t="shared" si="69"/>
        <v>15</v>
      </c>
      <c r="P760" s="42" t="str">
        <f t="shared" si="70"/>
        <v>5</v>
      </c>
      <c r="Q760" s="43">
        <f t="shared" si="71"/>
        <v>905</v>
      </c>
      <c r="R760" s="43">
        <f t="shared" si="72"/>
        <v>15.083333333333334</v>
      </c>
      <c r="U760" s="40"/>
      <c r="V760" s="40"/>
      <c r="W760" s="10"/>
      <c r="X760" s="6"/>
    </row>
    <row r="761" spans="1:24">
      <c r="A761" s="45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26">
        <v>556</v>
      </c>
      <c r="N761" s="41">
        <f t="shared" si="68"/>
        <v>3</v>
      </c>
      <c r="O761" s="42" t="str">
        <f t="shared" si="69"/>
        <v>55</v>
      </c>
      <c r="P761" s="42" t="str">
        <f t="shared" si="70"/>
        <v>6</v>
      </c>
      <c r="Q761" s="43">
        <f t="shared" si="71"/>
        <v>3306</v>
      </c>
      <c r="R761" s="43">
        <f t="shared" si="72"/>
        <v>55.1</v>
      </c>
      <c r="U761" s="40"/>
      <c r="V761" s="40"/>
      <c r="W761" s="10"/>
      <c r="X761" s="6"/>
    </row>
    <row r="762" spans="1:24">
      <c r="A762" s="45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26">
        <v>56</v>
      </c>
      <c r="N762" s="41">
        <f t="shared" si="68"/>
        <v>2</v>
      </c>
      <c r="O762" s="42" t="str">
        <f t="shared" si="69"/>
        <v>56</v>
      </c>
      <c r="P762" s="42">
        <f t="shared" si="70"/>
        <v>0</v>
      </c>
      <c r="Q762" s="43">
        <f t="shared" si="71"/>
        <v>3360</v>
      </c>
      <c r="R762" s="43">
        <f t="shared" si="72"/>
        <v>56</v>
      </c>
      <c r="U762" s="40"/>
      <c r="V762" s="40"/>
      <c r="W762" s="10"/>
      <c r="X762" s="6"/>
    </row>
    <row r="763" spans="1:24">
      <c r="A763" s="45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26">
        <v>355</v>
      </c>
      <c r="N763" s="41">
        <f t="shared" si="68"/>
        <v>3</v>
      </c>
      <c r="O763" s="42" t="str">
        <f t="shared" si="69"/>
        <v>35</v>
      </c>
      <c r="P763" s="42" t="str">
        <f t="shared" si="70"/>
        <v>5</v>
      </c>
      <c r="Q763" s="43">
        <f t="shared" si="71"/>
        <v>2105</v>
      </c>
      <c r="R763" s="43">
        <f t="shared" si="72"/>
        <v>35.083333333333336</v>
      </c>
      <c r="U763" s="40"/>
      <c r="V763" s="40"/>
      <c r="W763" s="10"/>
      <c r="X763" s="6"/>
    </row>
    <row r="764" spans="1:24">
      <c r="A764" s="45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465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26">
        <v>58</v>
      </c>
      <c r="N764" s="41">
        <f t="shared" si="68"/>
        <v>2</v>
      </c>
      <c r="O764" s="42" t="str">
        <f t="shared" si="69"/>
        <v>58</v>
      </c>
      <c r="P764" s="42">
        <f t="shared" si="70"/>
        <v>0</v>
      </c>
      <c r="Q764" s="43">
        <f t="shared" si="71"/>
        <v>3480</v>
      </c>
      <c r="R764" s="43">
        <f t="shared" si="72"/>
        <v>58</v>
      </c>
      <c r="U764" s="40"/>
      <c r="V764" s="40"/>
      <c r="W764" s="10"/>
      <c r="X764" s="6"/>
    </row>
    <row r="765" spans="1:24">
      <c r="A765" s="45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465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26">
        <v>217</v>
      </c>
      <c r="N765" s="41">
        <f t="shared" si="68"/>
        <v>3</v>
      </c>
      <c r="O765" s="42" t="str">
        <f t="shared" si="69"/>
        <v>21</v>
      </c>
      <c r="P765" s="42" t="str">
        <f t="shared" si="70"/>
        <v>7</v>
      </c>
      <c r="Q765" s="43">
        <f t="shared" si="71"/>
        <v>1267</v>
      </c>
      <c r="R765" s="43">
        <f t="shared" si="72"/>
        <v>21.116666666666667</v>
      </c>
      <c r="U765" s="40"/>
      <c r="V765" s="40"/>
      <c r="W765" s="10"/>
      <c r="X765" s="6"/>
    </row>
    <row r="766" spans="1:24">
      <c r="A766" s="45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465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26">
        <v>46</v>
      </c>
      <c r="N766" s="41">
        <f t="shared" si="68"/>
        <v>2</v>
      </c>
      <c r="O766" s="42" t="str">
        <f t="shared" si="69"/>
        <v>46</v>
      </c>
      <c r="P766" s="42">
        <f t="shared" si="70"/>
        <v>0</v>
      </c>
      <c r="Q766" s="43">
        <f t="shared" si="71"/>
        <v>2760</v>
      </c>
      <c r="R766" s="43">
        <f t="shared" si="72"/>
        <v>46</v>
      </c>
      <c r="U766" s="40"/>
      <c r="V766" s="40"/>
      <c r="W766" s="10"/>
      <c r="X766" s="6"/>
    </row>
    <row r="767" spans="1:24">
      <c r="A767" s="45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26">
        <v>46</v>
      </c>
      <c r="N767" s="41">
        <f t="shared" si="68"/>
        <v>2</v>
      </c>
      <c r="O767" s="42" t="str">
        <f t="shared" si="69"/>
        <v>46</v>
      </c>
      <c r="P767" s="42">
        <f t="shared" si="70"/>
        <v>0</v>
      </c>
      <c r="Q767" s="43">
        <f t="shared" si="71"/>
        <v>2760</v>
      </c>
      <c r="R767" s="43">
        <f t="shared" si="72"/>
        <v>46</v>
      </c>
      <c r="U767" s="40"/>
      <c r="V767" s="40"/>
      <c r="W767" s="10"/>
      <c r="X767" s="6"/>
    </row>
    <row r="768" spans="1:24">
      <c r="A768" s="45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26">
        <v>226</v>
      </c>
      <c r="N768" s="41">
        <f t="shared" si="68"/>
        <v>3</v>
      </c>
      <c r="O768" s="42" t="str">
        <f t="shared" si="69"/>
        <v>22</v>
      </c>
      <c r="P768" s="42" t="str">
        <f t="shared" si="70"/>
        <v>6</v>
      </c>
      <c r="Q768" s="43">
        <f t="shared" si="71"/>
        <v>1326</v>
      </c>
      <c r="R768" s="43">
        <f t="shared" si="72"/>
        <v>22.1</v>
      </c>
      <c r="U768" s="40"/>
      <c r="V768" s="40"/>
      <c r="W768" s="10"/>
      <c r="X768" s="6"/>
    </row>
    <row r="769" spans="1:24">
      <c r="A769" s="45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26">
        <v>12</v>
      </c>
      <c r="N769" s="41">
        <f t="shared" si="68"/>
        <v>2</v>
      </c>
      <c r="O769" s="42" t="str">
        <f t="shared" si="69"/>
        <v>12</v>
      </c>
      <c r="P769" s="42">
        <f t="shared" si="70"/>
        <v>0</v>
      </c>
      <c r="Q769" s="43">
        <f t="shared" si="71"/>
        <v>720</v>
      </c>
      <c r="R769" s="43">
        <f t="shared" si="72"/>
        <v>12</v>
      </c>
      <c r="U769" s="40"/>
      <c r="V769" s="40"/>
      <c r="W769" s="10"/>
      <c r="X769" s="6"/>
    </row>
    <row r="770" spans="1:24">
      <c r="A770" s="45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26">
        <v>219</v>
      </c>
      <c r="N770" s="41">
        <f t="shared" si="68"/>
        <v>3</v>
      </c>
      <c r="O770" s="42" t="str">
        <f t="shared" si="69"/>
        <v>21</v>
      </c>
      <c r="P770" s="42" t="str">
        <f t="shared" si="70"/>
        <v>9</v>
      </c>
      <c r="Q770" s="43">
        <f t="shared" si="71"/>
        <v>1269</v>
      </c>
      <c r="R770" s="43">
        <f t="shared" si="72"/>
        <v>21.15</v>
      </c>
      <c r="U770" s="40"/>
      <c r="V770" s="40"/>
      <c r="W770" s="10"/>
      <c r="X770" s="6"/>
    </row>
    <row r="771" spans="1:24">
      <c r="A771" s="45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26">
        <v>387</v>
      </c>
      <c r="N771" s="41">
        <f t="shared" ref="N771:N834" si="74">LEN($M771)</f>
        <v>3</v>
      </c>
      <c r="O771" s="42" t="str">
        <f t="shared" ref="O771:O834" si="75">IF(N771="1",$M771,IF(N771=2,LEFT($M771,2),LEFT($M771,2)))</f>
        <v>38</v>
      </c>
      <c r="P771" s="42" t="str">
        <f t="shared" ref="P771:P834" si="76">IF(N771&lt;=2,0,MID($M771,3,3))</f>
        <v>7</v>
      </c>
      <c r="Q771" s="43">
        <f t="shared" ref="Q771:Q834" si="77">(O771*60)+P771</f>
        <v>2287</v>
      </c>
      <c r="R771" s="43">
        <f t="shared" ref="R771:R834" si="78">+Q771/60</f>
        <v>38.116666666666667</v>
      </c>
      <c r="U771" s="40"/>
      <c r="V771" s="40"/>
      <c r="W771" s="10"/>
      <c r="X771" s="6"/>
    </row>
    <row r="772" spans="1:24">
      <c r="A772" s="45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472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26">
        <v>172</v>
      </c>
      <c r="N772" s="41">
        <f t="shared" si="74"/>
        <v>3</v>
      </c>
      <c r="O772" s="42" t="str">
        <f t="shared" si="75"/>
        <v>17</v>
      </c>
      <c r="P772" s="42" t="str">
        <f t="shared" si="76"/>
        <v>2</v>
      </c>
      <c r="Q772" s="43">
        <f t="shared" si="77"/>
        <v>1022</v>
      </c>
      <c r="R772" s="43">
        <f t="shared" si="78"/>
        <v>17.033333333333335</v>
      </c>
      <c r="U772" s="40"/>
      <c r="V772" s="40"/>
      <c r="W772" s="10"/>
      <c r="X772" s="6"/>
    </row>
    <row r="773" spans="1:24">
      <c r="A773" s="45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472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26">
        <v>229</v>
      </c>
      <c r="N773" s="41">
        <f t="shared" si="74"/>
        <v>3</v>
      </c>
      <c r="O773" s="42" t="str">
        <f t="shared" si="75"/>
        <v>22</v>
      </c>
      <c r="P773" s="42" t="str">
        <f t="shared" si="76"/>
        <v>9</v>
      </c>
      <c r="Q773" s="43">
        <f t="shared" si="77"/>
        <v>1329</v>
      </c>
      <c r="R773" s="43">
        <f t="shared" si="78"/>
        <v>22.15</v>
      </c>
      <c r="U773" s="40"/>
      <c r="V773" s="40"/>
      <c r="W773" s="10"/>
      <c r="X773" s="6"/>
    </row>
    <row r="774" spans="1:24">
      <c r="A774" s="45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472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26">
        <v>694</v>
      </c>
      <c r="N774" s="41">
        <f t="shared" si="74"/>
        <v>3</v>
      </c>
      <c r="O774" s="42" t="str">
        <f t="shared" si="75"/>
        <v>69</v>
      </c>
      <c r="P774" s="42" t="str">
        <f t="shared" si="76"/>
        <v>4</v>
      </c>
      <c r="Q774" s="43">
        <f t="shared" si="77"/>
        <v>4144</v>
      </c>
      <c r="R774" s="43">
        <f t="shared" si="78"/>
        <v>69.066666666666663</v>
      </c>
      <c r="U774" s="40"/>
      <c r="V774" s="40"/>
      <c r="W774" s="10"/>
      <c r="X774" s="6"/>
    </row>
    <row r="775" spans="1:24">
      <c r="A775" s="45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472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26">
        <v>531</v>
      </c>
      <c r="N775" s="41">
        <f t="shared" si="74"/>
        <v>3</v>
      </c>
      <c r="O775" s="42" t="str">
        <f t="shared" si="75"/>
        <v>53</v>
      </c>
      <c r="P775" s="42" t="str">
        <f t="shared" si="76"/>
        <v>1</v>
      </c>
      <c r="Q775" s="43">
        <f t="shared" si="77"/>
        <v>3181</v>
      </c>
      <c r="R775" s="43">
        <f t="shared" si="78"/>
        <v>53.016666666666666</v>
      </c>
      <c r="U775" s="40"/>
      <c r="V775" s="40"/>
      <c r="W775" s="10"/>
      <c r="X775" s="6"/>
    </row>
    <row r="776" spans="1:24">
      <c r="A776" s="45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26">
        <v>318</v>
      </c>
      <c r="N776" s="41">
        <f t="shared" si="74"/>
        <v>3</v>
      </c>
      <c r="O776" s="42" t="str">
        <f t="shared" si="75"/>
        <v>31</v>
      </c>
      <c r="P776" s="42" t="str">
        <f t="shared" si="76"/>
        <v>8</v>
      </c>
      <c r="Q776" s="43">
        <f t="shared" si="77"/>
        <v>1868</v>
      </c>
      <c r="R776" s="43">
        <f t="shared" si="78"/>
        <v>31.133333333333333</v>
      </c>
      <c r="U776" s="40"/>
      <c r="V776" s="40"/>
      <c r="W776" s="10"/>
      <c r="X776" s="6"/>
    </row>
    <row r="777" spans="1:24">
      <c r="A777" s="45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26">
        <v>5</v>
      </c>
      <c r="N777" s="41">
        <f t="shared" si="74"/>
        <v>1</v>
      </c>
      <c r="O777" s="42" t="str">
        <f t="shared" si="75"/>
        <v>5</v>
      </c>
      <c r="P777" s="42">
        <f t="shared" si="76"/>
        <v>0</v>
      </c>
      <c r="Q777" s="43">
        <f t="shared" si="77"/>
        <v>300</v>
      </c>
      <c r="R777" s="43">
        <f t="shared" si="78"/>
        <v>5</v>
      </c>
      <c r="U777" s="40"/>
      <c r="V777" s="40"/>
      <c r="W777" s="10"/>
      <c r="X777" s="6"/>
    </row>
    <row r="778" spans="1:24">
      <c r="A778" s="45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26">
        <v>128</v>
      </c>
      <c r="N778" s="41">
        <f t="shared" si="74"/>
        <v>3</v>
      </c>
      <c r="O778" s="42" t="str">
        <f t="shared" si="75"/>
        <v>12</v>
      </c>
      <c r="P778" s="42" t="str">
        <f t="shared" si="76"/>
        <v>8</v>
      </c>
      <c r="Q778" s="43">
        <f t="shared" si="77"/>
        <v>728</v>
      </c>
      <c r="R778" s="43">
        <f t="shared" si="78"/>
        <v>12.133333333333333</v>
      </c>
      <c r="U778" s="40"/>
      <c r="V778" s="40"/>
      <c r="W778" s="10"/>
      <c r="X778" s="6"/>
    </row>
    <row r="779" spans="1:24">
      <c r="A779" s="45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26">
        <v>231</v>
      </c>
      <c r="N779" s="41">
        <f t="shared" si="74"/>
        <v>3</v>
      </c>
      <c r="O779" s="42" t="str">
        <f t="shared" si="75"/>
        <v>23</v>
      </c>
      <c r="P779" s="42" t="str">
        <f t="shared" si="76"/>
        <v>1</v>
      </c>
      <c r="Q779" s="43">
        <f t="shared" si="77"/>
        <v>1381</v>
      </c>
      <c r="R779" s="43">
        <f t="shared" si="78"/>
        <v>23.016666666666666</v>
      </c>
      <c r="U779" s="40"/>
      <c r="V779" s="40"/>
      <c r="W779" s="10"/>
      <c r="X779" s="6"/>
    </row>
    <row r="780" spans="1:24">
      <c r="A780" s="45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26">
        <v>361</v>
      </c>
      <c r="N780" s="41">
        <f t="shared" si="74"/>
        <v>3</v>
      </c>
      <c r="O780" s="42" t="str">
        <f t="shared" si="75"/>
        <v>36</v>
      </c>
      <c r="P780" s="42" t="str">
        <f t="shared" si="76"/>
        <v>1</v>
      </c>
      <c r="Q780" s="43">
        <f t="shared" si="77"/>
        <v>2161</v>
      </c>
      <c r="R780" s="43">
        <f t="shared" si="78"/>
        <v>36.016666666666666</v>
      </c>
      <c r="U780" s="40"/>
      <c r="V780" s="40"/>
      <c r="W780" s="10"/>
      <c r="X780" s="6"/>
    </row>
    <row r="781" spans="1:24">
      <c r="A781" s="45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26">
        <v>231</v>
      </c>
      <c r="N781" s="41">
        <f t="shared" si="74"/>
        <v>3</v>
      </c>
      <c r="O781" s="42" t="str">
        <f t="shared" si="75"/>
        <v>23</v>
      </c>
      <c r="P781" s="42" t="str">
        <f t="shared" si="76"/>
        <v>1</v>
      </c>
      <c r="Q781" s="43">
        <f t="shared" si="77"/>
        <v>1381</v>
      </c>
      <c r="R781" s="43">
        <f t="shared" si="78"/>
        <v>23.016666666666666</v>
      </c>
      <c r="U781" s="40"/>
      <c r="V781" s="40"/>
      <c r="W781" s="10"/>
      <c r="X781" s="6"/>
    </row>
    <row r="782" spans="1:24">
      <c r="A782" s="45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26">
        <v>228</v>
      </c>
      <c r="N782" s="41">
        <f t="shared" si="74"/>
        <v>3</v>
      </c>
      <c r="O782" s="42" t="str">
        <f t="shared" si="75"/>
        <v>22</v>
      </c>
      <c r="P782" s="42" t="str">
        <f t="shared" si="76"/>
        <v>8</v>
      </c>
      <c r="Q782" s="43">
        <f t="shared" si="77"/>
        <v>1328</v>
      </c>
      <c r="R782" s="43">
        <f t="shared" si="78"/>
        <v>22.133333333333333</v>
      </c>
      <c r="U782" s="40"/>
      <c r="V782" s="40"/>
      <c r="W782" s="10"/>
      <c r="X782" s="6"/>
    </row>
    <row r="783" spans="1:24">
      <c r="A783" s="45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26">
        <v>214</v>
      </c>
      <c r="N783" s="41">
        <f t="shared" si="74"/>
        <v>3</v>
      </c>
      <c r="O783" s="42" t="str">
        <f t="shared" si="75"/>
        <v>21</v>
      </c>
      <c r="P783" s="42" t="str">
        <f t="shared" si="76"/>
        <v>4</v>
      </c>
      <c r="Q783" s="43">
        <f t="shared" si="77"/>
        <v>1264</v>
      </c>
      <c r="R783" s="43">
        <f t="shared" si="78"/>
        <v>21.066666666666666</v>
      </c>
      <c r="U783" s="40"/>
      <c r="V783" s="40"/>
      <c r="W783" s="10"/>
      <c r="X783" s="6"/>
    </row>
    <row r="784" spans="1:24">
      <c r="A784" s="45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26">
        <v>57</v>
      </c>
      <c r="N784" s="41">
        <f t="shared" si="74"/>
        <v>2</v>
      </c>
      <c r="O784" s="42" t="str">
        <f t="shared" si="75"/>
        <v>57</v>
      </c>
      <c r="P784" s="42">
        <f t="shared" si="76"/>
        <v>0</v>
      </c>
      <c r="Q784" s="43">
        <f t="shared" si="77"/>
        <v>3420</v>
      </c>
      <c r="R784" s="43">
        <f t="shared" si="78"/>
        <v>57</v>
      </c>
      <c r="U784" s="40"/>
      <c r="V784" s="40"/>
      <c r="W784" s="10"/>
      <c r="X784" s="6"/>
    </row>
    <row r="785" spans="1:24">
      <c r="A785" s="45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26">
        <v>137</v>
      </c>
      <c r="N785" s="41">
        <f t="shared" si="74"/>
        <v>3</v>
      </c>
      <c r="O785" s="42" t="str">
        <f t="shared" si="75"/>
        <v>13</v>
      </c>
      <c r="P785" s="42" t="str">
        <f t="shared" si="76"/>
        <v>7</v>
      </c>
      <c r="Q785" s="43">
        <f t="shared" si="77"/>
        <v>787</v>
      </c>
      <c r="R785" s="43">
        <f t="shared" si="78"/>
        <v>13.116666666666667</v>
      </c>
      <c r="U785" s="40"/>
      <c r="V785" s="40"/>
      <c r="W785" s="10"/>
      <c r="X785" s="6"/>
    </row>
    <row r="786" spans="1:24">
      <c r="A786" s="45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26">
        <v>283</v>
      </c>
      <c r="N786" s="41">
        <f t="shared" si="74"/>
        <v>3</v>
      </c>
      <c r="O786" s="42" t="str">
        <f t="shared" si="75"/>
        <v>28</v>
      </c>
      <c r="P786" s="42" t="str">
        <f t="shared" si="76"/>
        <v>3</v>
      </c>
      <c r="Q786" s="43">
        <f t="shared" si="77"/>
        <v>1683</v>
      </c>
      <c r="R786" s="43">
        <f t="shared" si="78"/>
        <v>28.05</v>
      </c>
      <c r="U786" s="40"/>
      <c r="V786" s="40"/>
      <c r="W786" s="10"/>
      <c r="X786" s="6"/>
    </row>
    <row r="787" spans="1:24">
      <c r="A787" s="45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26">
        <v>121</v>
      </c>
      <c r="N787" s="41">
        <f t="shared" si="74"/>
        <v>3</v>
      </c>
      <c r="O787" s="42" t="str">
        <f t="shared" si="75"/>
        <v>12</v>
      </c>
      <c r="P787" s="42" t="str">
        <f t="shared" si="76"/>
        <v>1</v>
      </c>
      <c r="Q787" s="43">
        <f t="shared" si="77"/>
        <v>721</v>
      </c>
      <c r="R787" s="43">
        <f t="shared" si="78"/>
        <v>12.016666666666667</v>
      </c>
      <c r="U787" s="40"/>
      <c r="V787" s="40"/>
      <c r="W787" s="10"/>
      <c r="X787" s="6"/>
    </row>
    <row r="788" spans="1:24">
      <c r="A788" s="45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26">
        <v>305</v>
      </c>
      <c r="N788" s="41">
        <f t="shared" si="74"/>
        <v>3</v>
      </c>
      <c r="O788" s="42" t="str">
        <f t="shared" si="75"/>
        <v>30</v>
      </c>
      <c r="P788" s="42" t="str">
        <f t="shared" si="76"/>
        <v>5</v>
      </c>
      <c r="Q788" s="43">
        <f t="shared" si="77"/>
        <v>1805</v>
      </c>
      <c r="R788" s="43">
        <f t="shared" si="78"/>
        <v>30.083333333333332</v>
      </c>
      <c r="U788" s="40"/>
      <c r="V788" s="40"/>
      <c r="W788" s="10"/>
      <c r="X788" s="6"/>
    </row>
    <row r="789" spans="1:24">
      <c r="A789" s="45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26">
        <v>1091</v>
      </c>
      <c r="N789" s="41">
        <f t="shared" si="74"/>
        <v>4</v>
      </c>
      <c r="O789" s="42" t="str">
        <f t="shared" si="75"/>
        <v>10</v>
      </c>
      <c r="P789" s="42" t="str">
        <f t="shared" si="76"/>
        <v>91</v>
      </c>
      <c r="Q789" s="43">
        <f t="shared" si="77"/>
        <v>691</v>
      </c>
      <c r="R789" s="43">
        <f t="shared" si="78"/>
        <v>11.516666666666667</v>
      </c>
      <c r="U789" s="40"/>
      <c r="V789" s="40"/>
      <c r="W789" s="10"/>
      <c r="X789" s="6"/>
    </row>
    <row r="790" spans="1:24">
      <c r="A790" s="45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26">
        <v>584</v>
      </c>
      <c r="N790" s="41">
        <f t="shared" si="74"/>
        <v>3</v>
      </c>
      <c r="O790" s="42" t="str">
        <f t="shared" si="75"/>
        <v>58</v>
      </c>
      <c r="P790" s="42" t="str">
        <f t="shared" si="76"/>
        <v>4</v>
      </c>
      <c r="Q790" s="43">
        <f t="shared" si="77"/>
        <v>3484</v>
      </c>
      <c r="R790" s="43">
        <f t="shared" si="78"/>
        <v>58.06666666666667</v>
      </c>
      <c r="U790" s="40"/>
      <c r="V790" s="40"/>
      <c r="W790" s="10"/>
      <c r="X790" s="6"/>
    </row>
    <row r="791" spans="1:24">
      <c r="A791" s="45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468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26">
        <v>730</v>
      </c>
      <c r="N791" s="41">
        <f t="shared" si="74"/>
        <v>3</v>
      </c>
      <c r="O791" s="42" t="str">
        <f t="shared" si="75"/>
        <v>73</v>
      </c>
      <c r="P791" s="42" t="str">
        <f t="shared" si="76"/>
        <v>0</v>
      </c>
      <c r="Q791" s="43">
        <f t="shared" si="77"/>
        <v>4380</v>
      </c>
      <c r="R791" s="43">
        <f t="shared" si="78"/>
        <v>73</v>
      </c>
      <c r="U791" s="40"/>
      <c r="V791" s="40"/>
      <c r="W791" s="10"/>
      <c r="X791" s="6"/>
    </row>
    <row r="792" spans="1:24">
      <c r="A792" s="45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26">
        <v>5242</v>
      </c>
      <c r="N792" s="41">
        <f t="shared" si="74"/>
        <v>4</v>
      </c>
      <c r="O792" s="42" t="str">
        <f t="shared" si="75"/>
        <v>52</v>
      </c>
      <c r="P792" s="42" t="str">
        <f t="shared" si="76"/>
        <v>42</v>
      </c>
      <c r="Q792" s="43">
        <f t="shared" si="77"/>
        <v>3162</v>
      </c>
      <c r="R792" s="43">
        <f t="shared" si="78"/>
        <v>52.7</v>
      </c>
      <c r="U792" s="40"/>
      <c r="V792" s="40"/>
      <c r="W792" s="10"/>
      <c r="X792" s="6"/>
    </row>
    <row r="793" spans="1:24">
      <c r="A793" s="45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26">
        <v>39</v>
      </c>
      <c r="N793" s="41">
        <f t="shared" si="74"/>
        <v>2</v>
      </c>
      <c r="O793" s="42" t="str">
        <f t="shared" si="75"/>
        <v>39</v>
      </c>
      <c r="P793" s="42">
        <f t="shared" si="76"/>
        <v>0</v>
      </c>
      <c r="Q793" s="43">
        <f t="shared" si="77"/>
        <v>2340</v>
      </c>
      <c r="R793" s="43">
        <f t="shared" si="78"/>
        <v>39</v>
      </c>
      <c r="U793" s="40"/>
      <c r="V793" s="40"/>
      <c r="W793" s="10"/>
      <c r="X793" s="6"/>
    </row>
    <row r="794" spans="1:24">
      <c r="A794" s="45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26">
        <v>17</v>
      </c>
      <c r="N794" s="41">
        <f t="shared" si="74"/>
        <v>2</v>
      </c>
      <c r="O794" s="42" t="str">
        <f t="shared" si="75"/>
        <v>17</v>
      </c>
      <c r="P794" s="42">
        <f t="shared" si="76"/>
        <v>0</v>
      </c>
      <c r="Q794" s="43">
        <f t="shared" si="77"/>
        <v>1020</v>
      </c>
      <c r="R794" s="43">
        <f t="shared" si="78"/>
        <v>17</v>
      </c>
      <c r="U794" s="40"/>
      <c r="V794" s="40"/>
      <c r="W794" s="10"/>
      <c r="X794" s="6"/>
    </row>
    <row r="795" spans="1:24">
      <c r="A795" s="45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26">
        <v>20</v>
      </c>
      <c r="N795" s="41">
        <f t="shared" si="74"/>
        <v>2</v>
      </c>
      <c r="O795" s="42" t="str">
        <f t="shared" si="75"/>
        <v>20</v>
      </c>
      <c r="P795" s="42">
        <f t="shared" si="76"/>
        <v>0</v>
      </c>
      <c r="Q795" s="43">
        <f t="shared" si="77"/>
        <v>1200</v>
      </c>
      <c r="R795" s="43">
        <f t="shared" si="78"/>
        <v>20</v>
      </c>
      <c r="U795" s="40"/>
      <c r="V795" s="40"/>
      <c r="W795" s="10"/>
      <c r="X795" s="6"/>
    </row>
    <row r="796" spans="1:24">
      <c r="A796" s="45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26">
        <v>11</v>
      </c>
      <c r="N796" s="41">
        <f t="shared" si="74"/>
        <v>2</v>
      </c>
      <c r="O796" s="42" t="str">
        <f t="shared" si="75"/>
        <v>11</v>
      </c>
      <c r="P796" s="42">
        <f t="shared" si="76"/>
        <v>0</v>
      </c>
      <c r="Q796" s="43">
        <f t="shared" si="77"/>
        <v>660</v>
      </c>
      <c r="R796" s="43">
        <f t="shared" si="78"/>
        <v>11</v>
      </c>
      <c r="U796" s="40"/>
      <c r="V796" s="40"/>
      <c r="W796" s="10"/>
      <c r="X796" s="6"/>
    </row>
    <row r="797" spans="1:24">
      <c r="A797" s="45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26">
        <v>4</v>
      </c>
      <c r="N797" s="41">
        <f t="shared" si="74"/>
        <v>1</v>
      </c>
      <c r="O797" s="42" t="str">
        <f t="shared" si="75"/>
        <v>4</v>
      </c>
      <c r="P797" s="42">
        <f t="shared" si="76"/>
        <v>0</v>
      </c>
      <c r="Q797" s="43">
        <f t="shared" si="77"/>
        <v>240</v>
      </c>
      <c r="R797" s="43">
        <f t="shared" si="78"/>
        <v>4</v>
      </c>
      <c r="U797" s="40"/>
      <c r="V797" s="40"/>
      <c r="W797" s="10"/>
      <c r="X797" s="6"/>
    </row>
    <row r="798" spans="1:24">
      <c r="A798" s="45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466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26">
        <v>368</v>
      </c>
      <c r="N798" s="41">
        <f t="shared" si="74"/>
        <v>3</v>
      </c>
      <c r="O798" s="42" t="str">
        <f t="shared" si="75"/>
        <v>36</v>
      </c>
      <c r="P798" s="42" t="str">
        <f t="shared" si="76"/>
        <v>8</v>
      </c>
      <c r="Q798" s="43">
        <f t="shared" si="77"/>
        <v>2168</v>
      </c>
      <c r="R798" s="43">
        <f t="shared" si="78"/>
        <v>36.133333333333333</v>
      </c>
      <c r="U798" s="40"/>
      <c r="V798" s="40"/>
      <c r="W798" s="10"/>
      <c r="X798" s="6"/>
    </row>
    <row r="799" spans="1:24">
      <c r="A799" s="45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26">
        <v>26</v>
      </c>
      <c r="N799" s="41">
        <f t="shared" si="74"/>
        <v>2</v>
      </c>
      <c r="O799" s="42" t="str">
        <f t="shared" si="75"/>
        <v>26</v>
      </c>
      <c r="P799" s="42">
        <f t="shared" si="76"/>
        <v>0</v>
      </c>
      <c r="Q799" s="43">
        <f t="shared" si="77"/>
        <v>1560</v>
      </c>
      <c r="R799" s="43">
        <f t="shared" si="78"/>
        <v>26</v>
      </c>
      <c r="U799" s="40"/>
      <c r="V799" s="40"/>
      <c r="W799" s="10"/>
      <c r="X799" s="6"/>
    </row>
    <row r="800" spans="1:24">
      <c r="A800" s="45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26">
        <v>788</v>
      </c>
      <c r="N800" s="41">
        <f t="shared" si="74"/>
        <v>3</v>
      </c>
      <c r="O800" s="42" t="str">
        <f t="shared" si="75"/>
        <v>78</v>
      </c>
      <c r="P800" s="42" t="str">
        <f t="shared" si="76"/>
        <v>8</v>
      </c>
      <c r="Q800" s="43">
        <f t="shared" si="77"/>
        <v>4688</v>
      </c>
      <c r="R800" s="43">
        <f t="shared" si="78"/>
        <v>78.13333333333334</v>
      </c>
      <c r="U800" s="40"/>
      <c r="V800" s="40"/>
      <c r="W800" s="10"/>
      <c r="X800" s="6"/>
    </row>
    <row r="801" spans="1:24">
      <c r="A801" s="45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26">
        <v>376</v>
      </c>
      <c r="N801" s="41">
        <f t="shared" si="74"/>
        <v>3</v>
      </c>
      <c r="O801" s="42" t="str">
        <f t="shared" si="75"/>
        <v>37</v>
      </c>
      <c r="P801" s="42" t="str">
        <f t="shared" si="76"/>
        <v>6</v>
      </c>
      <c r="Q801" s="43">
        <f t="shared" si="77"/>
        <v>2226</v>
      </c>
      <c r="R801" s="43">
        <f t="shared" si="78"/>
        <v>37.1</v>
      </c>
      <c r="U801" s="40"/>
      <c r="V801" s="40"/>
      <c r="W801" s="10"/>
      <c r="X801" s="6"/>
    </row>
    <row r="802" spans="1:24">
      <c r="A802" s="45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26">
        <v>38</v>
      </c>
      <c r="N802" s="41">
        <f t="shared" si="74"/>
        <v>2</v>
      </c>
      <c r="O802" s="42" t="str">
        <f t="shared" si="75"/>
        <v>38</v>
      </c>
      <c r="P802" s="42">
        <f t="shared" si="76"/>
        <v>0</v>
      </c>
      <c r="Q802" s="43">
        <f t="shared" si="77"/>
        <v>2280</v>
      </c>
      <c r="R802" s="43">
        <f t="shared" si="78"/>
        <v>38</v>
      </c>
      <c r="U802" s="40"/>
      <c r="V802" s="40"/>
      <c r="W802" s="10"/>
      <c r="X802" s="6"/>
    </row>
    <row r="803" spans="1:24">
      <c r="A803" s="45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26">
        <v>65</v>
      </c>
      <c r="N803" s="41">
        <f t="shared" si="74"/>
        <v>2</v>
      </c>
      <c r="O803" s="42" t="str">
        <f t="shared" si="75"/>
        <v>65</v>
      </c>
      <c r="P803" s="42">
        <f t="shared" si="76"/>
        <v>0</v>
      </c>
      <c r="Q803" s="43">
        <f t="shared" si="77"/>
        <v>3900</v>
      </c>
      <c r="R803" s="43">
        <f t="shared" si="78"/>
        <v>65</v>
      </c>
      <c r="U803" s="40"/>
      <c r="V803" s="40"/>
      <c r="W803" s="10"/>
      <c r="X803" s="6"/>
    </row>
    <row r="804" spans="1:24">
      <c r="A804" s="45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26">
        <v>50</v>
      </c>
      <c r="N804" s="41">
        <f t="shared" si="74"/>
        <v>2</v>
      </c>
      <c r="O804" s="42" t="str">
        <f t="shared" si="75"/>
        <v>50</v>
      </c>
      <c r="P804" s="42">
        <f t="shared" si="76"/>
        <v>0</v>
      </c>
      <c r="Q804" s="43">
        <f t="shared" si="77"/>
        <v>3000</v>
      </c>
      <c r="R804" s="43">
        <f t="shared" si="78"/>
        <v>50</v>
      </c>
      <c r="U804" s="40"/>
      <c r="V804" s="40"/>
      <c r="W804" s="10"/>
      <c r="X804" s="6"/>
    </row>
    <row r="805" spans="1:24">
      <c r="A805" s="45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26">
        <v>614</v>
      </c>
      <c r="N805" s="41">
        <f t="shared" si="74"/>
        <v>3</v>
      </c>
      <c r="O805" s="42" t="str">
        <f t="shared" si="75"/>
        <v>61</v>
      </c>
      <c r="P805" s="42" t="str">
        <f t="shared" si="76"/>
        <v>4</v>
      </c>
      <c r="Q805" s="43">
        <f t="shared" si="77"/>
        <v>3664</v>
      </c>
      <c r="R805" s="43">
        <f t="shared" si="78"/>
        <v>61.06666666666667</v>
      </c>
      <c r="U805" s="40"/>
      <c r="V805" s="40"/>
      <c r="W805" s="10"/>
      <c r="X805" s="6"/>
    </row>
    <row r="806" spans="1:24">
      <c r="A806" s="45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26">
        <v>622</v>
      </c>
      <c r="N806" s="41">
        <f t="shared" si="74"/>
        <v>3</v>
      </c>
      <c r="O806" s="42" t="str">
        <f t="shared" si="75"/>
        <v>62</v>
      </c>
      <c r="P806" s="42" t="str">
        <f t="shared" si="76"/>
        <v>2</v>
      </c>
      <c r="Q806" s="43">
        <f t="shared" si="77"/>
        <v>3722</v>
      </c>
      <c r="R806" s="43">
        <f t="shared" si="78"/>
        <v>62.033333333333331</v>
      </c>
      <c r="U806" s="40"/>
      <c r="V806" s="40"/>
      <c r="W806" s="10"/>
      <c r="X806" s="6"/>
    </row>
    <row r="807" spans="1:24">
      <c r="A807" s="45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26">
        <v>555</v>
      </c>
      <c r="N807" s="41">
        <f t="shared" si="74"/>
        <v>3</v>
      </c>
      <c r="O807" s="42" t="str">
        <f t="shared" si="75"/>
        <v>55</v>
      </c>
      <c r="P807" s="42" t="str">
        <f t="shared" si="76"/>
        <v>5</v>
      </c>
      <c r="Q807" s="43">
        <f t="shared" si="77"/>
        <v>3305</v>
      </c>
      <c r="R807" s="43">
        <f t="shared" si="78"/>
        <v>55.083333333333336</v>
      </c>
      <c r="U807" s="40"/>
      <c r="V807" s="40"/>
      <c r="W807" s="10"/>
      <c r="X807" s="6"/>
    </row>
    <row r="808" spans="1:24">
      <c r="A808" s="45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26">
        <v>5</v>
      </c>
      <c r="N808" s="41">
        <f t="shared" si="74"/>
        <v>1</v>
      </c>
      <c r="O808" s="42" t="str">
        <f t="shared" si="75"/>
        <v>5</v>
      </c>
      <c r="P808" s="42">
        <f t="shared" si="76"/>
        <v>0</v>
      </c>
      <c r="Q808" s="43">
        <f t="shared" si="77"/>
        <v>300</v>
      </c>
      <c r="R808" s="43">
        <f t="shared" si="78"/>
        <v>5</v>
      </c>
      <c r="U808" s="40"/>
      <c r="V808" s="40"/>
      <c r="W808" s="10"/>
      <c r="X808" s="6"/>
    </row>
    <row r="809" spans="1:24">
      <c r="A809" s="45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462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26">
        <v>630</v>
      </c>
      <c r="N809" s="41">
        <f t="shared" si="74"/>
        <v>3</v>
      </c>
      <c r="O809" s="42" t="str">
        <f t="shared" si="75"/>
        <v>63</v>
      </c>
      <c r="P809" s="42" t="str">
        <f t="shared" si="76"/>
        <v>0</v>
      </c>
      <c r="Q809" s="43">
        <f t="shared" si="77"/>
        <v>3780</v>
      </c>
      <c r="R809" s="43">
        <f t="shared" si="78"/>
        <v>63</v>
      </c>
      <c r="U809" s="40"/>
      <c r="V809" s="40"/>
      <c r="W809" s="10"/>
      <c r="X809" s="6"/>
    </row>
    <row r="810" spans="1:24">
      <c r="A810" s="45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462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26">
        <v>330</v>
      </c>
      <c r="N810" s="41">
        <f t="shared" si="74"/>
        <v>3</v>
      </c>
      <c r="O810" s="42" t="str">
        <f t="shared" si="75"/>
        <v>33</v>
      </c>
      <c r="P810" s="42" t="str">
        <f t="shared" si="76"/>
        <v>0</v>
      </c>
      <c r="Q810" s="43">
        <f t="shared" si="77"/>
        <v>1980</v>
      </c>
      <c r="R810" s="43">
        <f t="shared" si="78"/>
        <v>33</v>
      </c>
      <c r="U810" s="40"/>
      <c r="V810" s="40"/>
      <c r="W810" s="10"/>
      <c r="X810" s="6"/>
    </row>
    <row r="811" spans="1:24">
      <c r="A811" s="45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462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26">
        <v>1430</v>
      </c>
      <c r="N811" s="41">
        <f t="shared" si="74"/>
        <v>4</v>
      </c>
      <c r="O811" s="42" t="str">
        <f t="shared" si="75"/>
        <v>14</v>
      </c>
      <c r="P811" s="42" t="str">
        <f t="shared" si="76"/>
        <v>30</v>
      </c>
      <c r="Q811" s="43">
        <f t="shared" si="77"/>
        <v>870</v>
      </c>
      <c r="R811" s="43">
        <f t="shared" si="78"/>
        <v>14.5</v>
      </c>
      <c r="U811" s="40"/>
      <c r="V811" s="40"/>
      <c r="W811" s="10"/>
      <c r="X811" s="6"/>
    </row>
    <row r="812" spans="1:24">
      <c r="A812" s="45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462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26">
        <v>430</v>
      </c>
      <c r="N812" s="41">
        <f t="shared" si="74"/>
        <v>3</v>
      </c>
      <c r="O812" s="42" t="str">
        <f t="shared" si="75"/>
        <v>43</v>
      </c>
      <c r="P812" s="42" t="str">
        <f t="shared" si="76"/>
        <v>0</v>
      </c>
      <c r="Q812" s="43">
        <f t="shared" si="77"/>
        <v>2580</v>
      </c>
      <c r="R812" s="43">
        <f t="shared" si="78"/>
        <v>43</v>
      </c>
      <c r="U812" s="40"/>
      <c r="V812" s="40"/>
      <c r="W812" s="10"/>
      <c r="X812" s="6"/>
    </row>
    <row r="813" spans="1:24">
      <c r="A813" s="45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462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26">
        <v>14</v>
      </c>
      <c r="N813" s="41">
        <f t="shared" si="74"/>
        <v>2</v>
      </c>
      <c r="O813" s="42" t="str">
        <f t="shared" si="75"/>
        <v>14</v>
      </c>
      <c r="P813" s="42">
        <f t="shared" si="76"/>
        <v>0</v>
      </c>
      <c r="Q813" s="43">
        <f t="shared" si="77"/>
        <v>840</v>
      </c>
      <c r="R813" s="43">
        <f t="shared" si="78"/>
        <v>14</v>
      </c>
      <c r="U813" s="40"/>
      <c r="V813" s="40"/>
      <c r="W813" s="10"/>
      <c r="X813" s="6"/>
    </row>
    <row r="814" spans="1:24">
      <c r="A814" s="45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26">
        <v>2152</v>
      </c>
      <c r="N814" s="41">
        <f t="shared" si="74"/>
        <v>4</v>
      </c>
      <c r="O814" s="42" t="str">
        <f t="shared" si="75"/>
        <v>21</v>
      </c>
      <c r="P814" s="42" t="str">
        <f t="shared" si="76"/>
        <v>52</v>
      </c>
      <c r="Q814" s="43">
        <f t="shared" si="77"/>
        <v>1312</v>
      </c>
      <c r="R814" s="43">
        <f t="shared" si="78"/>
        <v>21.866666666666667</v>
      </c>
      <c r="U814" s="40"/>
      <c r="V814" s="40"/>
      <c r="W814" s="10"/>
      <c r="X814" s="6"/>
    </row>
    <row r="815" spans="1:24">
      <c r="A815" s="45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467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26">
        <v>3</v>
      </c>
      <c r="N815" s="41">
        <f t="shared" si="74"/>
        <v>1</v>
      </c>
      <c r="O815" s="42" t="str">
        <f t="shared" si="75"/>
        <v>3</v>
      </c>
      <c r="P815" s="42">
        <f t="shared" si="76"/>
        <v>0</v>
      </c>
      <c r="Q815" s="43">
        <f t="shared" si="77"/>
        <v>180</v>
      </c>
      <c r="R815" s="43">
        <f t="shared" si="78"/>
        <v>3</v>
      </c>
      <c r="U815" s="40"/>
      <c r="V815" s="40"/>
      <c r="W815" s="10"/>
      <c r="X815" s="6"/>
    </row>
    <row r="816" spans="1:24">
      <c r="A816" s="45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467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26">
        <v>13</v>
      </c>
      <c r="N816" s="41">
        <f t="shared" si="74"/>
        <v>2</v>
      </c>
      <c r="O816" s="42" t="str">
        <f t="shared" si="75"/>
        <v>13</v>
      </c>
      <c r="P816" s="42">
        <f t="shared" si="76"/>
        <v>0</v>
      </c>
      <c r="Q816" s="43">
        <f t="shared" si="77"/>
        <v>780</v>
      </c>
      <c r="R816" s="43">
        <f t="shared" si="78"/>
        <v>13</v>
      </c>
      <c r="U816" s="40"/>
      <c r="V816" s="40"/>
      <c r="W816" s="10"/>
      <c r="X816" s="6"/>
    </row>
    <row r="817" spans="1:24">
      <c r="A817" s="45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467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26">
        <v>2063</v>
      </c>
      <c r="N817" s="41">
        <f t="shared" si="74"/>
        <v>4</v>
      </c>
      <c r="O817" s="42" t="str">
        <f t="shared" si="75"/>
        <v>20</v>
      </c>
      <c r="P817" s="42" t="str">
        <f t="shared" si="76"/>
        <v>63</v>
      </c>
      <c r="Q817" s="43">
        <f t="shared" si="77"/>
        <v>1263</v>
      </c>
      <c r="R817" s="43">
        <f t="shared" si="78"/>
        <v>21.05</v>
      </c>
      <c r="U817" s="40"/>
      <c r="V817" s="40"/>
      <c r="W817" s="10"/>
      <c r="X817" s="6"/>
    </row>
    <row r="818" spans="1:24">
      <c r="A818" s="45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467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26">
        <v>9</v>
      </c>
      <c r="N818" s="41">
        <f t="shared" si="74"/>
        <v>1</v>
      </c>
      <c r="O818" s="42" t="str">
        <f t="shared" si="75"/>
        <v>9</v>
      </c>
      <c r="P818" s="42">
        <f t="shared" si="76"/>
        <v>0</v>
      </c>
      <c r="Q818" s="43">
        <f t="shared" si="77"/>
        <v>540</v>
      </c>
      <c r="R818" s="43">
        <f t="shared" si="78"/>
        <v>9</v>
      </c>
      <c r="U818" s="40"/>
      <c r="V818" s="40"/>
      <c r="W818" s="10"/>
      <c r="X818" s="6"/>
    </row>
    <row r="819" spans="1:24">
      <c r="A819" s="45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467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26">
        <v>6</v>
      </c>
      <c r="N819" s="41">
        <f t="shared" si="74"/>
        <v>1</v>
      </c>
      <c r="O819" s="42" t="str">
        <f t="shared" si="75"/>
        <v>6</v>
      </c>
      <c r="P819" s="42">
        <f t="shared" si="76"/>
        <v>0</v>
      </c>
      <c r="Q819" s="43">
        <f t="shared" si="77"/>
        <v>360</v>
      </c>
      <c r="R819" s="43">
        <f t="shared" si="78"/>
        <v>6</v>
      </c>
      <c r="U819" s="40"/>
      <c r="V819" s="40"/>
      <c r="W819" s="10"/>
      <c r="X819" s="6"/>
    </row>
    <row r="820" spans="1:24">
      <c r="A820" s="45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467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26">
        <v>2245</v>
      </c>
      <c r="N820" s="41">
        <f t="shared" si="74"/>
        <v>4</v>
      </c>
      <c r="O820" s="42" t="str">
        <f t="shared" si="75"/>
        <v>22</v>
      </c>
      <c r="P820" s="42" t="str">
        <f t="shared" si="76"/>
        <v>45</v>
      </c>
      <c r="Q820" s="43">
        <f t="shared" si="77"/>
        <v>1365</v>
      </c>
      <c r="R820" s="43">
        <f t="shared" si="78"/>
        <v>22.75</v>
      </c>
      <c r="U820" s="40"/>
      <c r="V820" s="40"/>
      <c r="W820" s="10"/>
      <c r="X820" s="6"/>
    </row>
    <row r="821" spans="1:24">
      <c r="A821" s="45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26">
        <v>636</v>
      </c>
      <c r="N821" s="41">
        <f t="shared" si="74"/>
        <v>3</v>
      </c>
      <c r="O821" s="42" t="str">
        <f t="shared" si="75"/>
        <v>63</v>
      </c>
      <c r="P821" s="42" t="str">
        <f t="shared" si="76"/>
        <v>6</v>
      </c>
      <c r="Q821" s="43">
        <f t="shared" si="77"/>
        <v>3786</v>
      </c>
      <c r="R821" s="43">
        <f t="shared" si="78"/>
        <v>63.1</v>
      </c>
      <c r="U821" s="40"/>
      <c r="V821" s="40"/>
      <c r="W821" s="10"/>
      <c r="X821" s="6"/>
    </row>
    <row r="822" spans="1:24">
      <c r="A822" s="45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26">
        <v>2854</v>
      </c>
      <c r="N822" s="41">
        <f t="shared" si="74"/>
        <v>4</v>
      </c>
      <c r="O822" s="42" t="str">
        <f t="shared" si="75"/>
        <v>28</v>
      </c>
      <c r="P822" s="42" t="str">
        <f t="shared" si="76"/>
        <v>54</v>
      </c>
      <c r="Q822" s="43">
        <f t="shared" si="77"/>
        <v>1734</v>
      </c>
      <c r="R822" s="43">
        <f t="shared" si="78"/>
        <v>28.9</v>
      </c>
      <c r="U822" s="40"/>
      <c r="V822" s="40"/>
      <c r="W822" s="10"/>
      <c r="X822" s="6"/>
    </row>
    <row r="823" spans="1:24">
      <c r="A823" s="45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26">
        <v>730</v>
      </c>
      <c r="N823" s="41">
        <f t="shared" si="74"/>
        <v>3</v>
      </c>
      <c r="O823" s="42" t="str">
        <f t="shared" si="75"/>
        <v>73</v>
      </c>
      <c r="P823" s="42" t="str">
        <f t="shared" si="76"/>
        <v>0</v>
      </c>
      <c r="Q823" s="43">
        <f t="shared" si="77"/>
        <v>4380</v>
      </c>
      <c r="R823" s="43">
        <f t="shared" si="78"/>
        <v>73</v>
      </c>
      <c r="U823" s="40"/>
      <c r="V823" s="40"/>
      <c r="W823" s="10"/>
      <c r="X823" s="6"/>
    </row>
    <row r="824" spans="1:24">
      <c r="A824" s="45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26">
        <v>2330</v>
      </c>
      <c r="N824" s="41">
        <f t="shared" si="74"/>
        <v>4</v>
      </c>
      <c r="O824" s="42" t="str">
        <f t="shared" si="75"/>
        <v>23</v>
      </c>
      <c r="P824" s="42" t="str">
        <f t="shared" si="76"/>
        <v>30</v>
      </c>
      <c r="Q824" s="43">
        <f t="shared" si="77"/>
        <v>1410</v>
      </c>
      <c r="R824" s="43">
        <f t="shared" si="78"/>
        <v>23.5</v>
      </c>
      <c r="U824" s="40"/>
      <c r="V824" s="40"/>
      <c r="W824" s="10"/>
      <c r="X824" s="6"/>
    </row>
    <row r="825" spans="1:24">
      <c r="A825" s="45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26">
        <v>3724</v>
      </c>
      <c r="N825" s="41">
        <f t="shared" si="74"/>
        <v>4</v>
      </c>
      <c r="O825" s="42" t="str">
        <f t="shared" si="75"/>
        <v>37</v>
      </c>
      <c r="P825" s="42" t="str">
        <f t="shared" si="76"/>
        <v>24</v>
      </c>
      <c r="Q825" s="43">
        <f t="shared" si="77"/>
        <v>2244</v>
      </c>
      <c r="R825" s="43">
        <f t="shared" si="78"/>
        <v>37.4</v>
      </c>
      <c r="U825" s="40"/>
      <c r="V825" s="40"/>
      <c r="W825" s="10"/>
      <c r="X825" s="6"/>
    </row>
    <row r="826" spans="1:24">
      <c r="A826" s="45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26">
        <v>4412</v>
      </c>
      <c r="N826" s="41">
        <f t="shared" si="74"/>
        <v>4</v>
      </c>
      <c r="O826" s="42" t="str">
        <f t="shared" si="75"/>
        <v>44</v>
      </c>
      <c r="P826" s="42" t="str">
        <f t="shared" si="76"/>
        <v>12</v>
      </c>
      <c r="Q826" s="43">
        <f t="shared" si="77"/>
        <v>2652</v>
      </c>
      <c r="R826" s="43">
        <f t="shared" si="78"/>
        <v>44.2</v>
      </c>
      <c r="U826" s="40"/>
      <c r="V826" s="40"/>
      <c r="W826" s="10"/>
      <c r="X826" s="6"/>
    </row>
    <row r="827" spans="1:24">
      <c r="A827" s="45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469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26">
        <v>70</v>
      </c>
      <c r="N827" s="41">
        <f t="shared" si="74"/>
        <v>2</v>
      </c>
      <c r="O827" s="42" t="str">
        <f t="shared" si="75"/>
        <v>70</v>
      </c>
      <c r="P827" s="42">
        <f t="shared" si="76"/>
        <v>0</v>
      </c>
      <c r="Q827" s="43">
        <f t="shared" si="77"/>
        <v>4200</v>
      </c>
      <c r="R827" s="43">
        <f t="shared" si="78"/>
        <v>70</v>
      </c>
      <c r="U827" s="40"/>
      <c r="V827" s="40"/>
      <c r="W827" s="10"/>
      <c r="X827" s="6"/>
    </row>
    <row r="828" spans="1:24">
      <c r="A828" s="45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469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26">
        <v>46</v>
      </c>
      <c r="N828" s="41">
        <f t="shared" si="74"/>
        <v>2</v>
      </c>
      <c r="O828" s="42" t="str">
        <f t="shared" si="75"/>
        <v>46</v>
      </c>
      <c r="P828" s="42">
        <f t="shared" si="76"/>
        <v>0</v>
      </c>
      <c r="Q828" s="43">
        <f t="shared" si="77"/>
        <v>2760</v>
      </c>
      <c r="R828" s="43">
        <f t="shared" si="78"/>
        <v>46</v>
      </c>
      <c r="U828" s="40"/>
      <c r="V828" s="40"/>
      <c r="W828" s="10"/>
      <c r="X828" s="6"/>
    </row>
    <row r="829" spans="1:24">
      <c r="A829" s="45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469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26">
        <v>57</v>
      </c>
      <c r="N829" s="41">
        <f t="shared" si="74"/>
        <v>2</v>
      </c>
      <c r="O829" s="42" t="str">
        <f t="shared" si="75"/>
        <v>57</v>
      </c>
      <c r="P829" s="42">
        <f t="shared" si="76"/>
        <v>0</v>
      </c>
      <c r="Q829" s="43">
        <f t="shared" si="77"/>
        <v>3420</v>
      </c>
      <c r="R829" s="43">
        <f t="shared" si="78"/>
        <v>57</v>
      </c>
      <c r="U829" s="40"/>
      <c r="V829" s="40"/>
      <c r="W829" s="10"/>
      <c r="X829" s="6"/>
    </row>
    <row r="830" spans="1:24">
      <c r="A830" s="45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26">
        <v>4</v>
      </c>
      <c r="N830" s="41">
        <f t="shared" si="74"/>
        <v>1</v>
      </c>
      <c r="O830" s="42" t="str">
        <f t="shared" si="75"/>
        <v>4</v>
      </c>
      <c r="P830" s="42">
        <f t="shared" si="76"/>
        <v>0</v>
      </c>
      <c r="Q830" s="43">
        <f t="shared" si="77"/>
        <v>240</v>
      </c>
      <c r="R830" s="43">
        <f t="shared" si="78"/>
        <v>4</v>
      </c>
      <c r="U830" s="40"/>
      <c r="V830" s="40"/>
      <c r="W830" s="10"/>
      <c r="X830" s="6"/>
    </row>
    <row r="831" spans="1:24">
      <c r="A831" s="45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26">
        <v>257</v>
      </c>
      <c r="N831" s="41">
        <f t="shared" si="74"/>
        <v>3</v>
      </c>
      <c r="O831" s="42" t="str">
        <f t="shared" si="75"/>
        <v>25</v>
      </c>
      <c r="P831" s="42" t="str">
        <f t="shared" si="76"/>
        <v>7</v>
      </c>
      <c r="Q831" s="43">
        <f t="shared" si="77"/>
        <v>1507</v>
      </c>
      <c r="R831" s="43">
        <f t="shared" si="78"/>
        <v>25.116666666666667</v>
      </c>
      <c r="U831" s="40"/>
      <c r="V831" s="40"/>
      <c r="W831" s="10"/>
      <c r="X831" s="6"/>
    </row>
    <row r="832" spans="1:24">
      <c r="A832" s="45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26">
        <v>251</v>
      </c>
      <c r="N832" s="41">
        <f t="shared" si="74"/>
        <v>3</v>
      </c>
      <c r="O832" s="42" t="str">
        <f t="shared" si="75"/>
        <v>25</v>
      </c>
      <c r="P832" s="42" t="str">
        <f t="shared" si="76"/>
        <v>1</v>
      </c>
      <c r="Q832" s="43">
        <f t="shared" si="77"/>
        <v>1501</v>
      </c>
      <c r="R832" s="43">
        <f t="shared" si="78"/>
        <v>25.016666666666666</v>
      </c>
      <c r="U832" s="40"/>
      <c r="V832" s="40"/>
      <c r="W832" s="10"/>
      <c r="X832" s="6"/>
    </row>
    <row r="833" spans="1:24">
      <c r="A833" s="45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26">
        <v>327</v>
      </c>
      <c r="N833" s="41">
        <f t="shared" si="74"/>
        <v>3</v>
      </c>
      <c r="O833" s="42" t="str">
        <f t="shared" si="75"/>
        <v>32</v>
      </c>
      <c r="P833" s="42" t="str">
        <f t="shared" si="76"/>
        <v>7</v>
      </c>
      <c r="Q833" s="43">
        <f t="shared" si="77"/>
        <v>1927</v>
      </c>
      <c r="R833" s="43">
        <f t="shared" si="78"/>
        <v>32.116666666666667</v>
      </c>
      <c r="U833" s="40"/>
      <c r="V833" s="40"/>
      <c r="W833" s="10"/>
      <c r="X833" s="6"/>
    </row>
    <row r="834" spans="1:24">
      <c r="A834" s="45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26">
        <v>19</v>
      </c>
      <c r="N834" s="41">
        <f t="shared" si="74"/>
        <v>2</v>
      </c>
      <c r="O834" s="42" t="str">
        <f t="shared" si="75"/>
        <v>19</v>
      </c>
      <c r="P834" s="42">
        <f t="shared" si="76"/>
        <v>0</v>
      </c>
      <c r="Q834" s="43">
        <f t="shared" si="77"/>
        <v>1140</v>
      </c>
      <c r="R834" s="43">
        <f t="shared" si="78"/>
        <v>19</v>
      </c>
      <c r="U834" s="40"/>
      <c r="V834" s="40"/>
      <c r="W834" s="10"/>
      <c r="X834" s="6"/>
    </row>
    <row r="835" spans="1:24">
      <c r="A835" s="45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26">
        <v>291</v>
      </c>
      <c r="N835" s="41">
        <f t="shared" ref="N835:N898" si="80">LEN($M835)</f>
        <v>3</v>
      </c>
      <c r="O835" s="42" t="str">
        <f t="shared" ref="O835:O898" si="81">IF(N835="1",$M835,IF(N835=2,LEFT($M835,2),LEFT($M835,2)))</f>
        <v>29</v>
      </c>
      <c r="P835" s="42" t="str">
        <f t="shared" ref="P835:P898" si="82">IF(N835&lt;=2,0,MID($M835,3,3))</f>
        <v>1</v>
      </c>
      <c r="Q835" s="43">
        <f t="shared" ref="Q835:Q898" si="83">(O835*60)+P835</f>
        <v>1741</v>
      </c>
      <c r="R835" s="43">
        <f t="shared" ref="R835:R898" si="84">+Q835/60</f>
        <v>29.016666666666666</v>
      </c>
      <c r="U835" s="40"/>
      <c r="V835" s="40"/>
      <c r="W835" s="10"/>
      <c r="X835" s="6"/>
    </row>
    <row r="836" spans="1:24">
      <c r="A836" s="45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26">
        <v>17</v>
      </c>
      <c r="N836" s="41">
        <f t="shared" si="80"/>
        <v>2</v>
      </c>
      <c r="O836" s="42" t="str">
        <f t="shared" si="81"/>
        <v>17</v>
      </c>
      <c r="P836" s="42">
        <f t="shared" si="82"/>
        <v>0</v>
      </c>
      <c r="Q836" s="43">
        <f t="shared" si="83"/>
        <v>1020</v>
      </c>
      <c r="R836" s="43">
        <f t="shared" si="84"/>
        <v>17</v>
      </c>
      <c r="U836" s="40"/>
      <c r="V836" s="40"/>
      <c r="W836" s="10"/>
      <c r="X836" s="6"/>
    </row>
    <row r="837" spans="1:24">
      <c r="A837" s="45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26">
        <v>27</v>
      </c>
      <c r="N837" s="41">
        <f t="shared" si="80"/>
        <v>2</v>
      </c>
      <c r="O837" s="42" t="str">
        <f t="shared" si="81"/>
        <v>27</v>
      </c>
      <c r="P837" s="42">
        <f t="shared" si="82"/>
        <v>0</v>
      </c>
      <c r="Q837" s="43">
        <f t="shared" si="83"/>
        <v>1620</v>
      </c>
      <c r="R837" s="43">
        <f t="shared" si="84"/>
        <v>27</v>
      </c>
      <c r="U837" s="40"/>
      <c r="V837" s="40"/>
      <c r="W837" s="10"/>
      <c r="X837" s="6"/>
    </row>
    <row r="838" spans="1:24">
      <c r="A838" s="45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26">
        <v>42</v>
      </c>
      <c r="N838" s="41">
        <f t="shared" si="80"/>
        <v>2</v>
      </c>
      <c r="O838" s="42" t="str">
        <f t="shared" si="81"/>
        <v>42</v>
      </c>
      <c r="P838" s="42">
        <f t="shared" si="82"/>
        <v>0</v>
      </c>
      <c r="Q838" s="43">
        <f t="shared" si="83"/>
        <v>2520</v>
      </c>
      <c r="R838" s="43">
        <f t="shared" si="84"/>
        <v>42</v>
      </c>
      <c r="U838" s="40"/>
      <c r="V838" s="40"/>
      <c r="W838" s="10"/>
      <c r="X838" s="6"/>
    </row>
    <row r="839" spans="1:24">
      <c r="A839" s="45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456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26">
        <v>444</v>
      </c>
      <c r="N839" s="41">
        <f t="shared" si="80"/>
        <v>3</v>
      </c>
      <c r="O839" s="42" t="str">
        <f t="shared" si="81"/>
        <v>44</v>
      </c>
      <c r="P839" s="42" t="str">
        <f t="shared" si="82"/>
        <v>4</v>
      </c>
      <c r="Q839" s="43">
        <f t="shared" si="83"/>
        <v>2644</v>
      </c>
      <c r="R839" s="43">
        <f t="shared" si="84"/>
        <v>44.06666666666667</v>
      </c>
      <c r="U839" s="40"/>
      <c r="V839" s="40"/>
      <c r="W839" s="10"/>
      <c r="X839" s="6"/>
    </row>
    <row r="840" spans="1:24">
      <c r="A840" s="45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456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26">
        <v>373</v>
      </c>
      <c r="N840" s="41">
        <f t="shared" si="80"/>
        <v>3</v>
      </c>
      <c r="O840" s="42" t="str">
        <f t="shared" si="81"/>
        <v>37</v>
      </c>
      <c r="P840" s="42" t="str">
        <f t="shared" si="82"/>
        <v>3</v>
      </c>
      <c r="Q840" s="43">
        <f t="shared" si="83"/>
        <v>2223</v>
      </c>
      <c r="R840" s="43">
        <f t="shared" si="84"/>
        <v>37.049999999999997</v>
      </c>
      <c r="U840" s="40"/>
      <c r="V840" s="40"/>
      <c r="W840" s="10"/>
      <c r="X840" s="6"/>
    </row>
    <row r="841" spans="1:24">
      <c r="A841" s="45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456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26">
        <v>38</v>
      </c>
      <c r="N841" s="41">
        <f t="shared" si="80"/>
        <v>2</v>
      </c>
      <c r="O841" s="42" t="str">
        <f t="shared" si="81"/>
        <v>38</v>
      </c>
      <c r="P841" s="42">
        <f t="shared" si="82"/>
        <v>0</v>
      </c>
      <c r="Q841" s="43">
        <f t="shared" si="83"/>
        <v>2280</v>
      </c>
      <c r="R841" s="43">
        <f t="shared" si="84"/>
        <v>38</v>
      </c>
      <c r="U841" s="40"/>
      <c r="V841" s="40"/>
      <c r="W841" s="10"/>
      <c r="X841" s="6"/>
    </row>
    <row r="842" spans="1:24">
      <c r="A842" s="45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456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26">
        <v>301</v>
      </c>
      <c r="N842" s="41">
        <f t="shared" si="80"/>
        <v>3</v>
      </c>
      <c r="O842" s="42" t="str">
        <f t="shared" si="81"/>
        <v>30</v>
      </c>
      <c r="P842" s="42" t="str">
        <f t="shared" si="82"/>
        <v>1</v>
      </c>
      <c r="Q842" s="43">
        <f t="shared" si="83"/>
        <v>1801</v>
      </c>
      <c r="R842" s="43">
        <f t="shared" si="84"/>
        <v>30.016666666666666</v>
      </c>
      <c r="U842" s="40"/>
      <c r="V842" s="40"/>
      <c r="W842" s="10"/>
      <c r="X842" s="6"/>
    </row>
    <row r="843" spans="1:24">
      <c r="A843" s="45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456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26">
        <v>103</v>
      </c>
      <c r="N843" s="41">
        <f t="shared" si="80"/>
        <v>3</v>
      </c>
      <c r="O843" s="42" t="str">
        <f t="shared" si="81"/>
        <v>10</v>
      </c>
      <c r="P843" s="42" t="str">
        <f t="shared" si="82"/>
        <v>3</v>
      </c>
      <c r="Q843" s="43">
        <f t="shared" si="83"/>
        <v>603</v>
      </c>
      <c r="R843" s="43">
        <f t="shared" si="84"/>
        <v>10.050000000000001</v>
      </c>
      <c r="U843" s="40"/>
      <c r="V843" s="40"/>
      <c r="W843" s="10"/>
      <c r="X843" s="6"/>
    </row>
    <row r="844" spans="1:24">
      <c r="A844" s="45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456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26">
        <v>428</v>
      </c>
      <c r="N844" s="41">
        <f t="shared" si="80"/>
        <v>3</v>
      </c>
      <c r="O844" s="42" t="str">
        <f t="shared" si="81"/>
        <v>42</v>
      </c>
      <c r="P844" s="42" t="str">
        <f t="shared" si="82"/>
        <v>8</v>
      </c>
      <c r="Q844" s="43">
        <f t="shared" si="83"/>
        <v>2528</v>
      </c>
      <c r="R844" s="43">
        <f t="shared" si="84"/>
        <v>42.133333333333333</v>
      </c>
      <c r="U844" s="40"/>
      <c r="V844" s="40"/>
      <c r="W844" s="10"/>
      <c r="X844" s="6"/>
    </row>
    <row r="845" spans="1:24">
      <c r="A845" s="45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456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26">
        <v>469</v>
      </c>
      <c r="N845" s="41">
        <f t="shared" si="80"/>
        <v>3</v>
      </c>
      <c r="O845" s="42" t="str">
        <f t="shared" si="81"/>
        <v>46</v>
      </c>
      <c r="P845" s="42" t="str">
        <f t="shared" si="82"/>
        <v>9</v>
      </c>
      <c r="Q845" s="43">
        <f t="shared" si="83"/>
        <v>2769</v>
      </c>
      <c r="R845" s="43">
        <f t="shared" si="84"/>
        <v>46.15</v>
      </c>
      <c r="U845" s="40"/>
      <c r="V845" s="40"/>
      <c r="W845" s="10"/>
      <c r="X845" s="6"/>
    </row>
    <row r="846" spans="1:24">
      <c r="A846" s="45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456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26">
        <v>411</v>
      </c>
      <c r="N846" s="41">
        <f t="shared" si="80"/>
        <v>3</v>
      </c>
      <c r="O846" s="42" t="str">
        <f t="shared" si="81"/>
        <v>41</v>
      </c>
      <c r="P846" s="42" t="str">
        <f t="shared" si="82"/>
        <v>1</v>
      </c>
      <c r="Q846" s="43">
        <f t="shared" si="83"/>
        <v>2461</v>
      </c>
      <c r="R846" s="43">
        <f t="shared" si="84"/>
        <v>41.016666666666666</v>
      </c>
      <c r="U846" s="40"/>
      <c r="V846" s="40"/>
      <c r="W846" s="10"/>
      <c r="X846" s="6"/>
    </row>
    <row r="847" spans="1:24">
      <c r="A847" s="45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456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26">
        <v>347</v>
      </c>
      <c r="N847" s="41">
        <f t="shared" si="80"/>
        <v>3</v>
      </c>
      <c r="O847" s="42" t="str">
        <f t="shared" si="81"/>
        <v>34</v>
      </c>
      <c r="P847" s="42" t="str">
        <f t="shared" si="82"/>
        <v>7</v>
      </c>
      <c r="Q847" s="43">
        <f t="shared" si="83"/>
        <v>2047</v>
      </c>
      <c r="R847" s="43">
        <f t="shared" si="84"/>
        <v>34.116666666666667</v>
      </c>
      <c r="U847" s="40"/>
      <c r="V847" s="40"/>
      <c r="W847" s="10"/>
      <c r="X847" s="6"/>
    </row>
    <row r="848" spans="1:24">
      <c r="A848" s="45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456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26">
        <v>411</v>
      </c>
      <c r="N848" s="41">
        <f t="shared" si="80"/>
        <v>3</v>
      </c>
      <c r="O848" s="42" t="str">
        <f t="shared" si="81"/>
        <v>41</v>
      </c>
      <c r="P848" s="42" t="str">
        <f t="shared" si="82"/>
        <v>1</v>
      </c>
      <c r="Q848" s="43">
        <f t="shared" si="83"/>
        <v>2461</v>
      </c>
      <c r="R848" s="43">
        <f t="shared" si="84"/>
        <v>41.016666666666666</v>
      </c>
      <c r="U848" s="40"/>
      <c r="V848" s="40"/>
      <c r="W848" s="10"/>
      <c r="X848" s="6"/>
    </row>
    <row r="849" spans="1:24">
      <c r="A849" s="45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456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26">
        <v>376</v>
      </c>
      <c r="N849" s="41">
        <f t="shared" si="80"/>
        <v>3</v>
      </c>
      <c r="O849" s="42" t="str">
        <f t="shared" si="81"/>
        <v>37</v>
      </c>
      <c r="P849" s="42" t="str">
        <f t="shared" si="82"/>
        <v>6</v>
      </c>
      <c r="Q849" s="43">
        <f t="shared" si="83"/>
        <v>2226</v>
      </c>
      <c r="R849" s="43">
        <f t="shared" si="84"/>
        <v>37.1</v>
      </c>
      <c r="U849" s="40"/>
      <c r="V849" s="40"/>
      <c r="W849" s="10"/>
      <c r="X849" s="6"/>
    </row>
    <row r="850" spans="1:24">
      <c r="A850" s="45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471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26">
        <v>109</v>
      </c>
      <c r="N850" s="41">
        <f t="shared" si="80"/>
        <v>3</v>
      </c>
      <c r="O850" s="42" t="str">
        <f t="shared" si="81"/>
        <v>10</v>
      </c>
      <c r="P850" s="42" t="str">
        <f t="shared" si="82"/>
        <v>9</v>
      </c>
      <c r="Q850" s="43">
        <f t="shared" si="83"/>
        <v>609</v>
      </c>
      <c r="R850" s="43">
        <f t="shared" si="84"/>
        <v>10.15</v>
      </c>
      <c r="U850" s="40"/>
      <c r="V850" s="40"/>
      <c r="W850" s="10"/>
      <c r="X850" s="6"/>
    </row>
    <row r="851" spans="1:24">
      <c r="A851" s="45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471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26">
        <v>536</v>
      </c>
      <c r="N851" s="41">
        <f t="shared" si="80"/>
        <v>3</v>
      </c>
      <c r="O851" s="42" t="str">
        <f t="shared" si="81"/>
        <v>53</v>
      </c>
      <c r="P851" s="42" t="str">
        <f t="shared" si="82"/>
        <v>6</v>
      </c>
      <c r="Q851" s="43">
        <f t="shared" si="83"/>
        <v>3186</v>
      </c>
      <c r="R851" s="43">
        <f t="shared" si="84"/>
        <v>53.1</v>
      </c>
      <c r="U851" s="40"/>
      <c r="V851" s="40"/>
      <c r="W851" s="10"/>
      <c r="X851" s="6"/>
    </row>
    <row r="852" spans="1:24">
      <c r="A852" s="45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471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26">
        <v>476</v>
      </c>
      <c r="N852" s="41">
        <f t="shared" si="80"/>
        <v>3</v>
      </c>
      <c r="O852" s="42" t="str">
        <f t="shared" si="81"/>
        <v>47</v>
      </c>
      <c r="P852" s="42" t="str">
        <f t="shared" si="82"/>
        <v>6</v>
      </c>
      <c r="Q852" s="43">
        <f t="shared" si="83"/>
        <v>2826</v>
      </c>
      <c r="R852" s="43">
        <f t="shared" si="84"/>
        <v>47.1</v>
      </c>
      <c r="U852" s="40"/>
      <c r="V852" s="40"/>
      <c r="W852" s="10"/>
      <c r="X852" s="6"/>
    </row>
    <row r="853" spans="1:24">
      <c r="A853" s="45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471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26">
        <v>195</v>
      </c>
      <c r="N853" s="41">
        <f t="shared" si="80"/>
        <v>3</v>
      </c>
      <c r="O853" s="42" t="str">
        <f t="shared" si="81"/>
        <v>19</v>
      </c>
      <c r="P853" s="42" t="str">
        <f t="shared" si="82"/>
        <v>5</v>
      </c>
      <c r="Q853" s="43">
        <f t="shared" si="83"/>
        <v>1145</v>
      </c>
      <c r="R853" s="43">
        <f t="shared" si="84"/>
        <v>19.083333333333332</v>
      </c>
      <c r="U853" s="40"/>
      <c r="V853" s="40"/>
      <c r="W853" s="10"/>
      <c r="X853" s="6"/>
    </row>
    <row r="854" spans="1:24">
      <c r="A854" s="45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471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26">
        <v>317</v>
      </c>
      <c r="N854" s="41">
        <f t="shared" si="80"/>
        <v>3</v>
      </c>
      <c r="O854" s="42" t="str">
        <f t="shared" si="81"/>
        <v>31</v>
      </c>
      <c r="P854" s="42" t="str">
        <f t="shared" si="82"/>
        <v>7</v>
      </c>
      <c r="Q854" s="43">
        <f t="shared" si="83"/>
        <v>1867</v>
      </c>
      <c r="R854" s="43">
        <f t="shared" si="84"/>
        <v>31.116666666666667</v>
      </c>
      <c r="U854" s="40"/>
      <c r="V854" s="40"/>
      <c r="W854" s="10"/>
      <c r="X854" s="6"/>
    </row>
    <row r="855" spans="1:24">
      <c r="A855" s="45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471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26">
        <v>58</v>
      </c>
      <c r="N855" s="41">
        <f t="shared" si="80"/>
        <v>2</v>
      </c>
      <c r="O855" s="42" t="str">
        <f t="shared" si="81"/>
        <v>58</v>
      </c>
      <c r="P855" s="42">
        <f t="shared" si="82"/>
        <v>0</v>
      </c>
      <c r="Q855" s="43">
        <f t="shared" si="83"/>
        <v>3480</v>
      </c>
      <c r="R855" s="43">
        <f t="shared" si="84"/>
        <v>58</v>
      </c>
      <c r="U855" s="40"/>
      <c r="V855" s="40"/>
      <c r="W855" s="10"/>
      <c r="X855" s="6"/>
    </row>
    <row r="856" spans="1:24">
      <c r="A856" s="45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471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26">
        <v>46</v>
      </c>
      <c r="N856" s="41">
        <f t="shared" si="80"/>
        <v>2</v>
      </c>
      <c r="O856" s="42" t="str">
        <f t="shared" si="81"/>
        <v>46</v>
      </c>
      <c r="P856" s="42">
        <f t="shared" si="82"/>
        <v>0</v>
      </c>
      <c r="Q856" s="43">
        <f t="shared" si="83"/>
        <v>2760</v>
      </c>
      <c r="R856" s="43">
        <f t="shared" si="84"/>
        <v>46</v>
      </c>
      <c r="U856" s="40"/>
      <c r="V856" s="40"/>
      <c r="W856" s="10"/>
      <c r="X856" s="6"/>
    </row>
    <row r="857" spans="1:24">
      <c r="A857" s="45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471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26">
        <v>385</v>
      </c>
      <c r="N857" s="41">
        <f t="shared" si="80"/>
        <v>3</v>
      </c>
      <c r="O857" s="42" t="str">
        <f t="shared" si="81"/>
        <v>38</v>
      </c>
      <c r="P857" s="42" t="str">
        <f t="shared" si="82"/>
        <v>5</v>
      </c>
      <c r="Q857" s="43">
        <f t="shared" si="83"/>
        <v>2285</v>
      </c>
      <c r="R857" s="43">
        <f t="shared" si="84"/>
        <v>38.083333333333336</v>
      </c>
      <c r="U857" s="40"/>
      <c r="V857" s="40"/>
      <c r="W857" s="10"/>
      <c r="X857" s="6"/>
    </row>
    <row r="858" spans="1:24">
      <c r="A858" s="45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26">
        <v>53</v>
      </c>
      <c r="N858" s="41">
        <f t="shared" si="80"/>
        <v>2</v>
      </c>
      <c r="O858" s="42" t="str">
        <f t="shared" si="81"/>
        <v>53</v>
      </c>
      <c r="P858" s="42">
        <f t="shared" si="82"/>
        <v>0</v>
      </c>
      <c r="Q858" s="43">
        <f t="shared" si="83"/>
        <v>3180</v>
      </c>
      <c r="R858" s="43">
        <f t="shared" si="84"/>
        <v>53</v>
      </c>
      <c r="U858" s="40"/>
      <c r="V858" s="40"/>
      <c r="W858" s="10"/>
      <c r="X858" s="6"/>
    </row>
    <row r="859" spans="1:24">
      <c r="A859" s="45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26">
        <v>117</v>
      </c>
      <c r="N859" s="41">
        <f t="shared" si="80"/>
        <v>3</v>
      </c>
      <c r="O859" s="42" t="str">
        <f t="shared" si="81"/>
        <v>11</v>
      </c>
      <c r="P859" s="42" t="str">
        <f t="shared" si="82"/>
        <v>7</v>
      </c>
      <c r="Q859" s="43">
        <f t="shared" si="83"/>
        <v>667</v>
      </c>
      <c r="R859" s="43">
        <f t="shared" si="84"/>
        <v>11.116666666666667</v>
      </c>
      <c r="U859" s="40"/>
      <c r="V859" s="40"/>
      <c r="W859" s="10"/>
      <c r="X859" s="6"/>
    </row>
    <row r="860" spans="1:24">
      <c r="A860" s="45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26">
        <v>156</v>
      </c>
      <c r="N860" s="41">
        <f t="shared" si="80"/>
        <v>3</v>
      </c>
      <c r="O860" s="42" t="str">
        <f t="shared" si="81"/>
        <v>15</v>
      </c>
      <c r="P860" s="42" t="str">
        <f t="shared" si="82"/>
        <v>6</v>
      </c>
      <c r="Q860" s="43">
        <f t="shared" si="83"/>
        <v>906</v>
      </c>
      <c r="R860" s="43">
        <f t="shared" si="84"/>
        <v>15.1</v>
      </c>
      <c r="U860" s="40"/>
      <c r="V860" s="40"/>
      <c r="W860" s="10"/>
      <c r="X860" s="6"/>
    </row>
    <row r="861" spans="1:24">
      <c r="A861" s="45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26">
        <v>96</v>
      </c>
      <c r="N861" s="41">
        <f t="shared" si="80"/>
        <v>2</v>
      </c>
      <c r="O861" s="42" t="str">
        <f t="shared" si="81"/>
        <v>96</v>
      </c>
      <c r="P861" s="42">
        <f t="shared" si="82"/>
        <v>0</v>
      </c>
      <c r="Q861" s="43">
        <f t="shared" si="83"/>
        <v>5760</v>
      </c>
      <c r="R861" s="43">
        <f t="shared" si="84"/>
        <v>96</v>
      </c>
      <c r="U861" s="40"/>
      <c r="V861" s="40"/>
      <c r="W861" s="10"/>
      <c r="X861" s="6"/>
    </row>
    <row r="862" spans="1:24">
      <c r="A862" s="45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26">
        <v>35</v>
      </c>
      <c r="N862" s="41">
        <f t="shared" si="80"/>
        <v>2</v>
      </c>
      <c r="O862" s="42" t="str">
        <f t="shared" si="81"/>
        <v>35</v>
      </c>
      <c r="P862" s="42">
        <f t="shared" si="82"/>
        <v>0</v>
      </c>
      <c r="Q862" s="43">
        <f t="shared" si="83"/>
        <v>2100</v>
      </c>
      <c r="R862" s="43">
        <f t="shared" si="84"/>
        <v>35</v>
      </c>
      <c r="U862" s="40"/>
      <c r="V862" s="40"/>
      <c r="W862" s="10"/>
      <c r="X862" s="6"/>
    </row>
    <row r="863" spans="1:24">
      <c r="A863" s="45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26">
        <v>87</v>
      </c>
      <c r="N863" s="41">
        <f t="shared" si="80"/>
        <v>2</v>
      </c>
      <c r="O863" s="42" t="str">
        <f t="shared" si="81"/>
        <v>87</v>
      </c>
      <c r="P863" s="42">
        <f t="shared" si="82"/>
        <v>0</v>
      </c>
      <c r="Q863" s="43">
        <f t="shared" si="83"/>
        <v>5220</v>
      </c>
      <c r="R863" s="43">
        <f t="shared" si="84"/>
        <v>87</v>
      </c>
      <c r="U863" s="40"/>
      <c r="V863" s="40"/>
      <c r="W863" s="10"/>
      <c r="X863" s="6"/>
    </row>
    <row r="864" spans="1:24">
      <c r="A864" s="45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26">
        <v>24</v>
      </c>
      <c r="N864" s="41">
        <f t="shared" si="80"/>
        <v>2</v>
      </c>
      <c r="O864" s="42" t="str">
        <f t="shared" si="81"/>
        <v>24</v>
      </c>
      <c r="P864" s="42">
        <f t="shared" si="82"/>
        <v>0</v>
      </c>
      <c r="Q864" s="43">
        <f t="shared" si="83"/>
        <v>1440</v>
      </c>
      <c r="R864" s="43">
        <f t="shared" si="84"/>
        <v>24</v>
      </c>
      <c r="U864" s="40"/>
      <c r="V864" s="40"/>
      <c r="W864" s="10"/>
      <c r="X864" s="6"/>
    </row>
    <row r="865" spans="1:24">
      <c r="A865" s="45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26">
        <v>101</v>
      </c>
      <c r="N865" s="41">
        <f t="shared" si="80"/>
        <v>3</v>
      </c>
      <c r="O865" s="42" t="str">
        <f t="shared" si="81"/>
        <v>10</v>
      </c>
      <c r="P865" s="42" t="str">
        <f t="shared" si="82"/>
        <v>1</v>
      </c>
      <c r="Q865" s="43">
        <f t="shared" si="83"/>
        <v>601</v>
      </c>
      <c r="R865" s="43">
        <f t="shared" si="84"/>
        <v>10.016666666666667</v>
      </c>
      <c r="U865" s="40"/>
      <c r="V865" s="40"/>
      <c r="W865" s="10"/>
      <c r="X865" s="6"/>
    </row>
    <row r="866" spans="1:24">
      <c r="A866" s="45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26">
        <v>144</v>
      </c>
      <c r="N866" s="41">
        <f t="shared" si="80"/>
        <v>3</v>
      </c>
      <c r="O866" s="42" t="str">
        <f t="shared" si="81"/>
        <v>14</v>
      </c>
      <c r="P866" s="42" t="str">
        <f t="shared" si="82"/>
        <v>4</v>
      </c>
      <c r="Q866" s="43">
        <f t="shared" si="83"/>
        <v>844</v>
      </c>
      <c r="R866" s="43">
        <f t="shared" si="84"/>
        <v>14.066666666666666</v>
      </c>
      <c r="U866" s="40"/>
      <c r="V866" s="40"/>
      <c r="W866" s="10"/>
      <c r="X866" s="6"/>
    </row>
    <row r="867" spans="1:24">
      <c r="A867" s="45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26">
        <v>105</v>
      </c>
      <c r="N867" s="41">
        <f t="shared" si="80"/>
        <v>3</v>
      </c>
      <c r="O867" s="42" t="str">
        <f t="shared" si="81"/>
        <v>10</v>
      </c>
      <c r="P867" s="42" t="str">
        <f t="shared" si="82"/>
        <v>5</v>
      </c>
      <c r="Q867" s="43">
        <f t="shared" si="83"/>
        <v>605</v>
      </c>
      <c r="R867" s="43">
        <f t="shared" si="84"/>
        <v>10.083333333333334</v>
      </c>
      <c r="U867" s="40"/>
      <c r="V867" s="40"/>
      <c r="W867" s="10"/>
      <c r="X867" s="6"/>
    </row>
    <row r="868" spans="1:24">
      <c r="A868" s="45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26">
        <v>122</v>
      </c>
      <c r="N868" s="41">
        <f t="shared" si="80"/>
        <v>3</v>
      </c>
      <c r="O868" s="42" t="str">
        <f t="shared" si="81"/>
        <v>12</v>
      </c>
      <c r="P868" s="42" t="str">
        <f t="shared" si="82"/>
        <v>2</v>
      </c>
      <c r="Q868" s="43">
        <f t="shared" si="83"/>
        <v>722</v>
      </c>
      <c r="R868" s="43">
        <f t="shared" si="84"/>
        <v>12.033333333333333</v>
      </c>
      <c r="U868" s="40"/>
      <c r="V868" s="40"/>
      <c r="W868" s="10"/>
      <c r="X868" s="6"/>
    </row>
    <row r="869" spans="1:24">
      <c r="A869" s="45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26">
        <v>1530</v>
      </c>
      <c r="N869" s="41">
        <f t="shared" si="80"/>
        <v>4</v>
      </c>
      <c r="O869" s="42" t="str">
        <f t="shared" si="81"/>
        <v>15</v>
      </c>
      <c r="P869" s="42" t="str">
        <f t="shared" si="82"/>
        <v>30</v>
      </c>
      <c r="Q869" s="43">
        <f t="shared" si="83"/>
        <v>930</v>
      </c>
      <c r="R869" s="43">
        <f t="shared" si="84"/>
        <v>15.5</v>
      </c>
      <c r="U869" s="40"/>
      <c r="V869" s="40"/>
      <c r="W869" s="10"/>
      <c r="X869" s="6"/>
    </row>
    <row r="870" spans="1:24">
      <c r="A870" s="45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26">
        <v>4742</v>
      </c>
      <c r="N870" s="41">
        <f t="shared" si="80"/>
        <v>4</v>
      </c>
      <c r="O870" s="42" t="str">
        <f t="shared" si="81"/>
        <v>47</v>
      </c>
      <c r="P870" s="42" t="str">
        <f t="shared" si="82"/>
        <v>42</v>
      </c>
      <c r="Q870" s="43">
        <f t="shared" si="83"/>
        <v>2862</v>
      </c>
      <c r="R870" s="43">
        <f t="shared" si="84"/>
        <v>47.7</v>
      </c>
      <c r="U870" s="40"/>
      <c r="V870" s="40"/>
      <c r="W870" s="10"/>
      <c r="X870" s="6"/>
    </row>
    <row r="871" spans="1:24">
      <c r="A871" s="45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26">
        <v>3542</v>
      </c>
      <c r="N871" s="41">
        <f t="shared" si="80"/>
        <v>4</v>
      </c>
      <c r="O871" s="42" t="str">
        <f t="shared" si="81"/>
        <v>35</v>
      </c>
      <c r="P871" s="42" t="str">
        <f t="shared" si="82"/>
        <v>42</v>
      </c>
      <c r="Q871" s="43">
        <f t="shared" si="83"/>
        <v>2142</v>
      </c>
      <c r="R871" s="43">
        <f t="shared" si="84"/>
        <v>35.700000000000003</v>
      </c>
      <c r="U871" s="40"/>
      <c r="V871" s="40"/>
      <c r="W871" s="10"/>
      <c r="X871" s="6"/>
    </row>
    <row r="872" spans="1:24">
      <c r="A872" s="45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26">
        <v>50</v>
      </c>
      <c r="N872" s="41">
        <f t="shared" si="80"/>
        <v>2</v>
      </c>
      <c r="O872" s="42" t="str">
        <f t="shared" si="81"/>
        <v>50</v>
      </c>
      <c r="P872" s="42">
        <f t="shared" si="82"/>
        <v>0</v>
      </c>
      <c r="Q872" s="43">
        <f t="shared" si="83"/>
        <v>3000</v>
      </c>
      <c r="R872" s="43">
        <f t="shared" si="84"/>
        <v>50</v>
      </c>
      <c r="U872" s="40"/>
      <c r="V872" s="40"/>
      <c r="W872" s="10"/>
      <c r="X872" s="6"/>
    </row>
    <row r="873" spans="1:24">
      <c r="A873" s="45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26">
        <v>4936</v>
      </c>
      <c r="N873" s="41">
        <f t="shared" si="80"/>
        <v>4</v>
      </c>
      <c r="O873" s="42" t="str">
        <f t="shared" si="81"/>
        <v>49</v>
      </c>
      <c r="P873" s="42" t="str">
        <f t="shared" si="82"/>
        <v>36</v>
      </c>
      <c r="Q873" s="43">
        <f t="shared" si="83"/>
        <v>2976</v>
      </c>
      <c r="R873" s="43">
        <f t="shared" si="84"/>
        <v>49.6</v>
      </c>
      <c r="U873" s="40"/>
      <c r="V873" s="40"/>
      <c r="W873" s="10"/>
      <c r="X873" s="6"/>
    </row>
    <row r="874" spans="1:24">
      <c r="A874" s="45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26">
        <v>230</v>
      </c>
      <c r="N874" s="41">
        <f t="shared" si="80"/>
        <v>3</v>
      </c>
      <c r="O874" s="42" t="str">
        <f t="shared" si="81"/>
        <v>23</v>
      </c>
      <c r="P874" s="42" t="str">
        <f t="shared" si="82"/>
        <v>0</v>
      </c>
      <c r="Q874" s="43">
        <f t="shared" si="83"/>
        <v>1380</v>
      </c>
      <c r="R874" s="43">
        <f t="shared" si="84"/>
        <v>23</v>
      </c>
      <c r="U874" s="40"/>
      <c r="V874" s="40"/>
      <c r="W874" s="10"/>
      <c r="X874" s="6"/>
    </row>
    <row r="875" spans="1:24">
      <c r="A875" s="45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26">
        <v>5042</v>
      </c>
      <c r="N875" s="41">
        <f t="shared" si="80"/>
        <v>4</v>
      </c>
      <c r="O875" s="42" t="str">
        <f t="shared" si="81"/>
        <v>50</v>
      </c>
      <c r="P875" s="42" t="str">
        <f t="shared" si="82"/>
        <v>42</v>
      </c>
      <c r="Q875" s="43">
        <f t="shared" si="83"/>
        <v>3042</v>
      </c>
      <c r="R875" s="43">
        <f t="shared" si="84"/>
        <v>50.7</v>
      </c>
      <c r="U875" s="40"/>
      <c r="V875" s="40"/>
      <c r="W875" s="10"/>
      <c r="X875" s="6"/>
    </row>
    <row r="876" spans="1:24">
      <c r="A876" s="45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26">
        <v>12</v>
      </c>
      <c r="N876" s="41">
        <f t="shared" si="80"/>
        <v>2</v>
      </c>
      <c r="O876" s="42" t="str">
        <f t="shared" si="81"/>
        <v>12</v>
      </c>
      <c r="P876" s="42">
        <f t="shared" si="82"/>
        <v>0</v>
      </c>
      <c r="Q876" s="43">
        <f t="shared" si="83"/>
        <v>720</v>
      </c>
      <c r="R876" s="43">
        <f t="shared" si="84"/>
        <v>12</v>
      </c>
      <c r="U876" s="40"/>
      <c r="V876" s="40"/>
      <c r="W876" s="10"/>
      <c r="X876" s="6"/>
    </row>
    <row r="877" spans="1:24">
      <c r="A877" s="45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26">
        <v>12</v>
      </c>
      <c r="N877" s="41">
        <f t="shared" si="80"/>
        <v>2</v>
      </c>
      <c r="O877" s="42" t="str">
        <f t="shared" si="81"/>
        <v>12</v>
      </c>
      <c r="P877" s="42">
        <f t="shared" si="82"/>
        <v>0</v>
      </c>
      <c r="Q877" s="43">
        <f t="shared" si="83"/>
        <v>720</v>
      </c>
      <c r="R877" s="43">
        <f t="shared" si="84"/>
        <v>12</v>
      </c>
      <c r="U877" s="40"/>
      <c r="V877" s="40"/>
      <c r="W877" s="10"/>
      <c r="X877" s="6"/>
    </row>
    <row r="878" spans="1:24">
      <c r="A878" s="45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26">
        <v>12</v>
      </c>
      <c r="N878" s="41">
        <f t="shared" si="80"/>
        <v>2</v>
      </c>
      <c r="O878" s="42" t="str">
        <f t="shared" si="81"/>
        <v>12</v>
      </c>
      <c r="P878" s="42">
        <f t="shared" si="82"/>
        <v>0</v>
      </c>
      <c r="Q878" s="43">
        <f t="shared" si="83"/>
        <v>720</v>
      </c>
      <c r="R878" s="43">
        <f t="shared" si="84"/>
        <v>12</v>
      </c>
      <c r="U878" s="40"/>
      <c r="V878" s="40"/>
      <c r="W878" s="10"/>
      <c r="X878" s="6"/>
    </row>
    <row r="879" spans="1:24">
      <c r="A879" s="45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26">
        <v>12</v>
      </c>
      <c r="N879" s="41">
        <f t="shared" si="80"/>
        <v>2</v>
      </c>
      <c r="O879" s="42" t="str">
        <f t="shared" si="81"/>
        <v>12</v>
      </c>
      <c r="P879" s="42">
        <f t="shared" si="82"/>
        <v>0</v>
      </c>
      <c r="Q879" s="43">
        <f t="shared" si="83"/>
        <v>720</v>
      </c>
      <c r="R879" s="43">
        <f t="shared" si="84"/>
        <v>12</v>
      </c>
      <c r="U879" s="40"/>
      <c r="V879" s="40"/>
      <c r="W879" s="10"/>
      <c r="X879" s="6"/>
    </row>
    <row r="880" spans="1:24">
      <c r="A880" s="45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459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26">
        <v>7030</v>
      </c>
      <c r="N880" s="41">
        <f t="shared" si="80"/>
        <v>4</v>
      </c>
      <c r="O880" s="42" t="str">
        <f t="shared" si="81"/>
        <v>70</v>
      </c>
      <c r="P880" s="42" t="str">
        <f t="shared" si="82"/>
        <v>30</v>
      </c>
      <c r="Q880" s="43">
        <f t="shared" si="83"/>
        <v>4230</v>
      </c>
      <c r="R880" s="43">
        <f t="shared" si="84"/>
        <v>70.5</v>
      </c>
      <c r="U880" s="40"/>
      <c r="V880" s="40"/>
      <c r="W880" s="10"/>
      <c r="X880" s="6"/>
    </row>
    <row r="881" spans="1:24">
      <c r="A881" s="45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459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26">
        <v>2730</v>
      </c>
      <c r="N881" s="41">
        <f t="shared" si="80"/>
        <v>4</v>
      </c>
      <c r="O881" s="42" t="str">
        <f t="shared" si="81"/>
        <v>27</v>
      </c>
      <c r="P881" s="42" t="str">
        <f t="shared" si="82"/>
        <v>30</v>
      </c>
      <c r="Q881" s="43">
        <f t="shared" si="83"/>
        <v>1650</v>
      </c>
      <c r="R881" s="43">
        <f t="shared" si="84"/>
        <v>27.5</v>
      </c>
      <c r="U881" s="40"/>
      <c r="V881" s="40"/>
      <c r="W881" s="10"/>
      <c r="X881" s="6"/>
    </row>
    <row r="882" spans="1:24">
      <c r="A882" s="45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459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26">
        <v>6430</v>
      </c>
      <c r="N882" s="41">
        <f t="shared" si="80"/>
        <v>4</v>
      </c>
      <c r="O882" s="42" t="str">
        <f t="shared" si="81"/>
        <v>64</v>
      </c>
      <c r="P882" s="42" t="str">
        <f t="shared" si="82"/>
        <v>30</v>
      </c>
      <c r="Q882" s="43">
        <f t="shared" si="83"/>
        <v>3870</v>
      </c>
      <c r="R882" s="43">
        <f t="shared" si="84"/>
        <v>64.5</v>
      </c>
      <c r="U882" s="40"/>
      <c r="V882" s="40"/>
      <c r="W882" s="10"/>
      <c r="X882" s="6"/>
    </row>
    <row r="883" spans="1:24">
      <c r="A883" s="45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459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26">
        <v>7030</v>
      </c>
      <c r="N883" s="41">
        <f t="shared" si="80"/>
        <v>4</v>
      </c>
      <c r="O883" s="42" t="str">
        <f t="shared" si="81"/>
        <v>70</v>
      </c>
      <c r="P883" s="42" t="str">
        <f t="shared" si="82"/>
        <v>30</v>
      </c>
      <c r="Q883" s="43">
        <f t="shared" si="83"/>
        <v>4230</v>
      </c>
      <c r="R883" s="43">
        <f t="shared" si="84"/>
        <v>70.5</v>
      </c>
      <c r="U883" s="40"/>
      <c r="V883" s="40"/>
      <c r="W883" s="10"/>
      <c r="X883" s="6"/>
    </row>
    <row r="884" spans="1:24">
      <c r="A884" s="45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459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26">
        <v>64</v>
      </c>
      <c r="N884" s="41">
        <f t="shared" si="80"/>
        <v>2</v>
      </c>
      <c r="O884" s="42" t="str">
        <f t="shared" si="81"/>
        <v>64</v>
      </c>
      <c r="P884" s="42">
        <f t="shared" si="82"/>
        <v>0</v>
      </c>
      <c r="Q884" s="43">
        <f t="shared" si="83"/>
        <v>3840</v>
      </c>
      <c r="R884" s="43">
        <f t="shared" si="84"/>
        <v>64</v>
      </c>
      <c r="U884" s="40"/>
      <c r="V884" s="40"/>
      <c r="W884" s="10"/>
      <c r="X884" s="6"/>
    </row>
    <row r="885" spans="1:24">
      <c r="A885" s="45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471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26">
        <v>49</v>
      </c>
      <c r="N885" s="41">
        <f t="shared" si="80"/>
        <v>2</v>
      </c>
      <c r="O885" s="42" t="str">
        <f t="shared" si="81"/>
        <v>49</v>
      </c>
      <c r="P885" s="42">
        <f t="shared" si="82"/>
        <v>0</v>
      </c>
      <c r="Q885" s="43">
        <f t="shared" si="83"/>
        <v>2940</v>
      </c>
      <c r="R885" s="43">
        <f t="shared" si="84"/>
        <v>49</v>
      </c>
      <c r="U885" s="40"/>
      <c r="V885" s="40"/>
      <c r="W885" s="10"/>
      <c r="X885" s="6"/>
    </row>
    <row r="886" spans="1:24">
      <c r="A886" s="45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471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26">
        <v>2524</v>
      </c>
      <c r="N886" s="41">
        <f t="shared" si="80"/>
        <v>4</v>
      </c>
      <c r="O886" s="42" t="str">
        <f t="shared" si="81"/>
        <v>25</v>
      </c>
      <c r="P886" s="42" t="str">
        <f t="shared" si="82"/>
        <v>24</v>
      </c>
      <c r="Q886" s="43">
        <f t="shared" si="83"/>
        <v>1524</v>
      </c>
      <c r="R886" s="43">
        <f t="shared" si="84"/>
        <v>25.4</v>
      </c>
      <c r="U886" s="40"/>
      <c r="V886" s="40"/>
      <c r="W886" s="10"/>
      <c r="X886" s="6"/>
    </row>
    <row r="887" spans="1:24">
      <c r="A887" s="45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471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26">
        <v>4410</v>
      </c>
      <c r="N887" s="41">
        <f t="shared" si="80"/>
        <v>4</v>
      </c>
      <c r="O887" s="42" t="str">
        <f t="shared" si="81"/>
        <v>44</v>
      </c>
      <c r="P887" s="42" t="str">
        <f t="shared" si="82"/>
        <v>10</v>
      </c>
      <c r="Q887" s="43">
        <f t="shared" si="83"/>
        <v>2650</v>
      </c>
      <c r="R887" s="43">
        <f t="shared" si="84"/>
        <v>44.166666666666664</v>
      </c>
      <c r="U887" s="40"/>
      <c r="V887" s="40"/>
      <c r="W887" s="10"/>
      <c r="X887" s="6"/>
    </row>
    <row r="888" spans="1:24">
      <c r="A888" s="45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471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26">
        <v>3824</v>
      </c>
      <c r="N888" s="41">
        <f t="shared" si="80"/>
        <v>4</v>
      </c>
      <c r="O888" s="42" t="str">
        <f t="shared" si="81"/>
        <v>38</v>
      </c>
      <c r="P888" s="42" t="str">
        <f t="shared" si="82"/>
        <v>24</v>
      </c>
      <c r="Q888" s="43">
        <f t="shared" si="83"/>
        <v>2304</v>
      </c>
      <c r="R888" s="43">
        <f t="shared" si="84"/>
        <v>38.4</v>
      </c>
      <c r="U888" s="40"/>
      <c r="V888" s="40"/>
      <c r="W888" s="10"/>
      <c r="X888" s="6"/>
    </row>
    <row r="889" spans="1:24">
      <c r="A889" s="45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26">
        <v>2717</v>
      </c>
      <c r="N889" s="41">
        <f t="shared" si="80"/>
        <v>4</v>
      </c>
      <c r="O889" s="42" t="str">
        <f t="shared" si="81"/>
        <v>27</v>
      </c>
      <c r="P889" s="42" t="str">
        <f t="shared" si="82"/>
        <v>17</v>
      </c>
      <c r="Q889" s="43">
        <f t="shared" si="83"/>
        <v>1637</v>
      </c>
      <c r="R889" s="43">
        <f t="shared" si="84"/>
        <v>27.283333333333335</v>
      </c>
      <c r="U889" s="40"/>
      <c r="V889" s="40"/>
      <c r="W889" s="10"/>
      <c r="X889" s="6"/>
    </row>
    <row r="890" spans="1:24">
      <c r="A890" s="45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26">
        <v>5</v>
      </c>
      <c r="N890" s="41">
        <f t="shared" si="80"/>
        <v>1</v>
      </c>
      <c r="O890" s="42" t="str">
        <f t="shared" si="81"/>
        <v>5</v>
      </c>
      <c r="P890" s="42">
        <f t="shared" si="82"/>
        <v>0</v>
      </c>
      <c r="Q890" s="43">
        <f t="shared" si="83"/>
        <v>300</v>
      </c>
      <c r="R890" s="43">
        <f t="shared" si="84"/>
        <v>5</v>
      </c>
      <c r="U890" s="40"/>
      <c r="V890" s="40"/>
      <c r="W890" s="10"/>
      <c r="X890" s="6"/>
    </row>
    <row r="891" spans="1:24">
      <c r="A891" s="45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26">
        <v>6</v>
      </c>
      <c r="N891" s="41">
        <f t="shared" si="80"/>
        <v>1</v>
      </c>
      <c r="O891" s="42" t="str">
        <f t="shared" si="81"/>
        <v>6</v>
      </c>
      <c r="P891" s="42">
        <f t="shared" si="82"/>
        <v>0</v>
      </c>
      <c r="Q891" s="43">
        <f t="shared" si="83"/>
        <v>360</v>
      </c>
      <c r="R891" s="43">
        <f t="shared" si="84"/>
        <v>6</v>
      </c>
      <c r="U891" s="40"/>
      <c r="V891" s="40"/>
      <c r="W891" s="10"/>
      <c r="X891" s="6"/>
    </row>
    <row r="892" spans="1:24">
      <c r="A892" s="45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26">
        <v>200</v>
      </c>
      <c r="N892" s="41">
        <f t="shared" si="80"/>
        <v>3</v>
      </c>
      <c r="O892" s="42" t="str">
        <f t="shared" si="81"/>
        <v>20</v>
      </c>
      <c r="P892" s="42" t="str">
        <f t="shared" si="82"/>
        <v>0</v>
      </c>
      <c r="Q892" s="43">
        <f t="shared" si="83"/>
        <v>1200</v>
      </c>
      <c r="R892" s="43">
        <f t="shared" si="84"/>
        <v>20</v>
      </c>
      <c r="U892" s="40"/>
      <c r="V892" s="40"/>
      <c r="W892" s="10"/>
      <c r="X892" s="6"/>
    </row>
    <row r="893" spans="1:24">
      <c r="A893" s="45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26">
        <v>400</v>
      </c>
      <c r="N893" s="41">
        <f t="shared" si="80"/>
        <v>3</v>
      </c>
      <c r="O893" s="42" t="str">
        <f t="shared" si="81"/>
        <v>40</v>
      </c>
      <c r="P893" s="42" t="str">
        <f t="shared" si="82"/>
        <v>0</v>
      </c>
      <c r="Q893" s="43">
        <f t="shared" si="83"/>
        <v>2400</v>
      </c>
      <c r="R893" s="43">
        <f t="shared" si="84"/>
        <v>40</v>
      </c>
      <c r="U893" s="40"/>
      <c r="V893" s="40"/>
      <c r="W893" s="10"/>
      <c r="X893" s="6"/>
    </row>
    <row r="894" spans="1:24">
      <c r="A894" s="45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26">
        <v>300</v>
      </c>
      <c r="N894" s="41">
        <f t="shared" si="80"/>
        <v>3</v>
      </c>
      <c r="O894" s="42" t="str">
        <f t="shared" si="81"/>
        <v>30</v>
      </c>
      <c r="P894" s="42" t="str">
        <f t="shared" si="82"/>
        <v>0</v>
      </c>
      <c r="Q894" s="43">
        <f t="shared" si="83"/>
        <v>1800</v>
      </c>
      <c r="R894" s="43">
        <f t="shared" si="84"/>
        <v>30</v>
      </c>
      <c r="U894" s="40"/>
      <c r="V894" s="40"/>
      <c r="W894" s="10"/>
      <c r="X894" s="6"/>
    </row>
    <row r="895" spans="1:24">
      <c r="A895" s="45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26">
        <v>300</v>
      </c>
      <c r="N895" s="41">
        <f t="shared" si="80"/>
        <v>3</v>
      </c>
      <c r="O895" s="42" t="str">
        <f t="shared" si="81"/>
        <v>30</v>
      </c>
      <c r="P895" s="42" t="str">
        <f t="shared" si="82"/>
        <v>0</v>
      </c>
      <c r="Q895" s="43">
        <f t="shared" si="83"/>
        <v>1800</v>
      </c>
      <c r="R895" s="43">
        <f t="shared" si="84"/>
        <v>30</v>
      </c>
      <c r="U895" s="40"/>
      <c r="V895" s="40"/>
      <c r="W895" s="10"/>
      <c r="X895" s="6"/>
    </row>
    <row r="896" spans="1:24">
      <c r="A896" s="45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26">
        <v>30</v>
      </c>
      <c r="N896" s="41">
        <f t="shared" si="80"/>
        <v>2</v>
      </c>
      <c r="O896" s="42" t="str">
        <f t="shared" si="81"/>
        <v>30</v>
      </c>
      <c r="P896" s="42">
        <f t="shared" si="82"/>
        <v>0</v>
      </c>
      <c r="Q896" s="43">
        <f t="shared" si="83"/>
        <v>1800</v>
      </c>
      <c r="R896" s="43">
        <f t="shared" si="84"/>
        <v>30</v>
      </c>
      <c r="U896" s="40"/>
      <c r="V896" s="40"/>
      <c r="W896" s="10"/>
      <c r="X896" s="6"/>
    </row>
    <row r="897" spans="1:24">
      <c r="A897" s="45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26">
        <v>130</v>
      </c>
      <c r="N897" s="41">
        <f t="shared" si="80"/>
        <v>3</v>
      </c>
      <c r="O897" s="42" t="str">
        <f t="shared" si="81"/>
        <v>13</v>
      </c>
      <c r="P897" s="42" t="str">
        <f t="shared" si="82"/>
        <v>0</v>
      </c>
      <c r="Q897" s="43">
        <f t="shared" si="83"/>
        <v>780</v>
      </c>
      <c r="R897" s="43">
        <f t="shared" si="84"/>
        <v>13</v>
      </c>
      <c r="U897" s="40"/>
      <c r="V897" s="40"/>
      <c r="W897" s="10"/>
      <c r="X897" s="6"/>
    </row>
    <row r="898" spans="1:24">
      <c r="A898" s="45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26">
        <v>100</v>
      </c>
      <c r="N898" s="41">
        <f t="shared" si="80"/>
        <v>3</v>
      </c>
      <c r="O898" s="42" t="str">
        <f t="shared" si="81"/>
        <v>10</v>
      </c>
      <c r="P898" s="42" t="str">
        <f t="shared" si="82"/>
        <v>0</v>
      </c>
      <c r="Q898" s="43">
        <f t="shared" si="83"/>
        <v>600</v>
      </c>
      <c r="R898" s="43">
        <f t="shared" si="84"/>
        <v>10</v>
      </c>
      <c r="U898" s="40"/>
      <c r="V898" s="40"/>
      <c r="W898" s="10"/>
      <c r="X898" s="6"/>
    </row>
    <row r="899" spans="1:24">
      <c r="A899" s="45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26">
        <v>330</v>
      </c>
      <c r="N899" s="41">
        <f t="shared" ref="N899:N962" si="86">LEN($M899)</f>
        <v>3</v>
      </c>
      <c r="O899" s="42" t="str">
        <f t="shared" ref="O899:O962" si="87">IF(N899="1",$M899,IF(N899=2,LEFT($M899,2),LEFT($M899,2)))</f>
        <v>33</v>
      </c>
      <c r="P899" s="42" t="str">
        <f t="shared" ref="P899:P962" si="88">IF(N899&lt;=2,0,MID($M899,3,3))</f>
        <v>0</v>
      </c>
      <c r="Q899" s="43">
        <f t="shared" ref="Q899:Q962" si="89">(O899*60)+P899</f>
        <v>1980</v>
      </c>
      <c r="R899" s="43">
        <f t="shared" ref="R899:R962" si="90">+Q899/60</f>
        <v>33</v>
      </c>
      <c r="U899" s="40"/>
      <c r="V899" s="40"/>
      <c r="W899" s="10"/>
      <c r="X899" s="6"/>
    </row>
    <row r="900" spans="1:24">
      <c r="A900" s="45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26">
        <v>600</v>
      </c>
      <c r="N900" s="41">
        <f t="shared" si="86"/>
        <v>3</v>
      </c>
      <c r="O900" s="42" t="str">
        <f t="shared" si="87"/>
        <v>60</v>
      </c>
      <c r="P900" s="42" t="str">
        <f t="shared" si="88"/>
        <v>0</v>
      </c>
      <c r="Q900" s="43">
        <f t="shared" si="89"/>
        <v>3600</v>
      </c>
      <c r="R900" s="43">
        <f t="shared" si="90"/>
        <v>60</v>
      </c>
      <c r="U900" s="40"/>
      <c r="V900" s="40"/>
      <c r="W900" s="10"/>
      <c r="X900" s="6"/>
    </row>
    <row r="901" spans="1:24">
      <c r="A901" s="45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458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26">
        <v>400</v>
      </c>
      <c r="N901" s="41">
        <f t="shared" si="86"/>
        <v>3</v>
      </c>
      <c r="O901" s="42" t="str">
        <f t="shared" si="87"/>
        <v>40</v>
      </c>
      <c r="P901" s="42" t="str">
        <f t="shared" si="88"/>
        <v>0</v>
      </c>
      <c r="Q901" s="43">
        <f t="shared" si="89"/>
        <v>2400</v>
      </c>
      <c r="R901" s="43">
        <f t="shared" si="90"/>
        <v>40</v>
      </c>
      <c r="U901" s="40"/>
      <c r="V901" s="40"/>
      <c r="W901" s="10"/>
      <c r="X901" s="6"/>
    </row>
    <row r="902" spans="1:24">
      <c r="A902" s="45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458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26">
        <v>300</v>
      </c>
      <c r="N902" s="41">
        <f t="shared" si="86"/>
        <v>3</v>
      </c>
      <c r="O902" s="42" t="str">
        <f t="shared" si="87"/>
        <v>30</v>
      </c>
      <c r="P902" s="42" t="str">
        <f t="shared" si="88"/>
        <v>0</v>
      </c>
      <c r="Q902" s="43">
        <f t="shared" si="89"/>
        <v>1800</v>
      </c>
      <c r="R902" s="43">
        <f t="shared" si="90"/>
        <v>30</v>
      </c>
      <c r="U902" s="40"/>
      <c r="V902" s="40"/>
      <c r="W902" s="10"/>
      <c r="X902" s="6"/>
    </row>
    <row r="903" spans="1:24">
      <c r="A903" s="45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458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26">
        <v>300</v>
      </c>
      <c r="N903" s="41">
        <f t="shared" si="86"/>
        <v>3</v>
      </c>
      <c r="O903" s="42" t="str">
        <f t="shared" si="87"/>
        <v>30</v>
      </c>
      <c r="P903" s="42" t="str">
        <f t="shared" si="88"/>
        <v>0</v>
      </c>
      <c r="Q903" s="43">
        <f t="shared" si="89"/>
        <v>1800</v>
      </c>
      <c r="R903" s="43">
        <f t="shared" si="90"/>
        <v>30</v>
      </c>
      <c r="U903" s="40"/>
      <c r="V903" s="40"/>
      <c r="W903" s="10"/>
      <c r="X903" s="6"/>
    </row>
    <row r="904" spans="1:24">
      <c r="A904" s="45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458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26">
        <v>1400</v>
      </c>
      <c r="N904" s="41">
        <f t="shared" si="86"/>
        <v>4</v>
      </c>
      <c r="O904" s="42" t="str">
        <f t="shared" si="87"/>
        <v>14</v>
      </c>
      <c r="P904" s="42" t="str">
        <f t="shared" si="88"/>
        <v>00</v>
      </c>
      <c r="Q904" s="43">
        <f t="shared" si="89"/>
        <v>840</v>
      </c>
      <c r="R904" s="43">
        <f t="shared" si="90"/>
        <v>14</v>
      </c>
      <c r="U904" s="40"/>
      <c r="V904" s="40"/>
      <c r="W904" s="10"/>
      <c r="X904" s="6"/>
    </row>
    <row r="905" spans="1:24">
      <c r="A905" s="45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458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26">
        <v>300</v>
      </c>
      <c r="N905" s="41">
        <f t="shared" si="86"/>
        <v>3</v>
      </c>
      <c r="O905" s="42" t="str">
        <f t="shared" si="87"/>
        <v>30</v>
      </c>
      <c r="P905" s="42" t="str">
        <f t="shared" si="88"/>
        <v>0</v>
      </c>
      <c r="Q905" s="43">
        <f t="shared" si="89"/>
        <v>1800</v>
      </c>
      <c r="R905" s="43">
        <f t="shared" si="90"/>
        <v>30</v>
      </c>
      <c r="U905" s="40"/>
      <c r="V905" s="40"/>
      <c r="W905" s="10"/>
      <c r="X905" s="6"/>
    </row>
    <row r="906" spans="1:24">
      <c r="A906" s="45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458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26">
        <v>600</v>
      </c>
      <c r="N906" s="41">
        <f t="shared" si="86"/>
        <v>3</v>
      </c>
      <c r="O906" s="42" t="str">
        <f t="shared" si="87"/>
        <v>60</v>
      </c>
      <c r="P906" s="42" t="str">
        <f t="shared" si="88"/>
        <v>0</v>
      </c>
      <c r="Q906" s="43">
        <f t="shared" si="89"/>
        <v>3600</v>
      </c>
      <c r="R906" s="43">
        <f t="shared" si="90"/>
        <v>60</v>
      </c>
      <c r="U906" s="40"/>
      <c r="V906" s="40"/>
      <c r="W906" s="10"/>
      <c r="X906" s="6"/>
    </row>
    <row r="907" spans="1:24">
      <c r="A907" s="45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458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26">
        <v>900</v>
      </c>
      <c r="N907" s="41">
        <f t="shared" si="86"/>
        <v>3</v>
      </c>
      <c r="O907" s="42" t="str">
        <f t="shared" si="87"/>
        <v>90</v>
      </c>
      <c r="P907" s="42" t="str">
        <f t="shared" si="88"/>
        <v>0</v>
      </c>
      <c r="Q907" s="43">
        <f t="shared" si="89"/>
        <v>5400</v>
      </c>
      <c r="R907" s="43">
        <f t="shared" si="90"/>
        <v>90</v>
      </c>
      <c r="U907" s="40"/>
      <c r="V907" s="40"/>
      <c r="W907" s="10"/>
      <c r="X907" s="6"/>
    </row>
    <row r="908" spans="1:24">
      <c r="A908" s="45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458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26">
        <v>200</v>
      </c>
      <c r="N908" s="41">
        <f t="shared" si="86"/>
        <v>3</v>
      </c>
      <c r="O908" s="42" t="str">
        <f t="shared" si="87"/>
        <v>20</v>
      </c>
      <c r="P908" s="42" t="str">
        <f t="shared" si="88"/>
        <v>0</v>
      </c>
      <c r="Q908" s="43">
        <f t="shared" si="89"/>
        <v>1200</v>
      </c>
      <c r="R908" s="43">
        <f t="shared" si="90"/>
        <v>20</v>
      </c>
      <c r="U908" s="40"/>
      <c r="V908" s="40"/>
      <c r="W908" s="10"/>
      <c r="X908" s="6"/>
    </row>
    <row r="909" spans="1:24">
      <c r="A909" s="45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458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26">
        <v>200</v>
      </c>
      <c r="N909" s="41">
        <f t="shared" si="86"/>
        <v>3</v>
      </c>
      <c r="O909" s="42" t="str">
        <f t="shared" si="87"/>
        <v>20</v>
      </c>
      <c r="P909" s="42" t="str">
        <f t="shared" si="88"/>
        <v>0</v>
      </c>
      <c r="Q909" s="43">
        <f t="shared" si="89"/>
        <v>1200</v>
      </c>
      <c r="R909" s="43">
        <f t="shared" si="90"/>
        <v>20</v>
      </c>
      <c r="U909" s="40"/>
      <c r="V909" s="40"/>
      <c r="W909" s="10"/>
      <c r="X909" s="6"/>
    </row>
    <row r="910" spans="1:24">
      <c r="A910" s="45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458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26">
        <v>530</v>
      </c>
      <c r="N910" s="41">
        <f t="shared" si="86"/>
        <v>3</v>
      </c>
      <c r="O910" s="42" t="str">
        <f t="shared" si="87"/>
        <v>53</v>
      </c>
      <c r="P910" s="42" t="str">
        <f t="shared" si="88"/>
        <v>0</v>
      </c>
      <c r="Q910" s="43">
        <f t="shared" si="89"/>
        <v>3180</v>
      </c>
      <c r="R910" s="43">
        <f t="shared" si="90"/>
        <v>53</v>
      </c>
      <c r="U910" s="40"/>
      <c r="V910" s="40"/>
      <c r="W910" s="10"/>
      <c r="X910" s="6"/>
    </row>
    <row r="911" spans="1:24">
      <c r="A911" s="45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458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26">
        <v>1530</v>
      </c>
      <c r="N911" s="41">
        <f t="shared" si="86"/>
        <v>4</v>
      </c>
      <c r="O911" s="42" t="str">
        <f t="shared" si="87"/>
        <v>15</v>
      </c>
      <c r="P911" s="42" t="str">
        <f t="shared" si="88"/>
        <v>30</v>
      </c>
      <c r="Q911" s="43">
        <f t="shared" si="89"/>
        <v>930</v>
      </c>
      <c r="R911" s="43">
        <f t="shared" si="90"/>
        <v>15.5</v>
      </c>
      <c r="U911" s="40"/>
      <c r="V911" s="40"/>
      <c r="W911" s="10"/>
      <c r="X911" s="6"/>
    </row>
    <row r="912" spans="1:24">
      <c r="A912" s="45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458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26">
        <v>430</v>
      </c>
      <c r="N912" s="41">
        <f t="shared" si="86"/>
        <v>3</v>
      </c>
      <c r="O912" s="42" t="str">
        <f t="shared" si="87"/>
        <v>43</v>
      </c>
      <c r="P912" s="42" t="str">
        <f t="shared" si="88"/>
        <v>0</v>
      </c>
      <c r="Q912" s="43">
        <f t="shared" si="89"/>
        <v>2580</v>
      </c>
      <c r="R912" s="43">
        <f t="shared" si="90"/>
        <v>43</v>
      </c>
      <c r="U912" s="40"/>
      <c r="V912" s="40"/>
      <c r="W912" s="10"/>
      <c r="X912" s="6"/>
    </row>
    <row r="913" spans="1:24">
      <c r="A913" s="45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458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26">
        <v>330</v>
      </c>
      <c r="N913" s="41">
        <f t="shared" si="86"/>
        <v>3</v>
      </c>
      <c r="O913" s="42" t="str">
        <f t="shared" si="87"/>
        <v>33</v>
      </c>
      <c r="P913" s="42" t="str">
        <f t="shared" si="88"/>
        <v>0</v>
      </c>
      <c r="Q913" s="43">
        <f t="shared" si="89"/>
        <v>1980</v>
      </c>
      <c r="R913" s="43">
        <f t="shared" si="90"/>
        <v>33</v>
      </c>
      <c r="U913" s="40"/>
      <c r="V913" s="40"/>
      <c r="W913" s="10"/>
      <c r="X913" s="6"/>
    </row>
    <row r="914" spans="1:24">
      <c r="A914" s="45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458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26">
        <v>130</v>
      </c>
      <c r="N914" s="41">
        <f t="shared" si="86"/>
        <v>3</v>
      </c>
      <c r="O914" s="42" t="str">
        <f t="shared" si="87"/>
        <v>13</v>
      </c>
      <c r="P914" s="42" t="str">
        <f t="shared" si="88"/>
        <v>0</v>
      </c>
      <c r="Q914" s="43">
        <f t="shared" si="89"/>
        <v>780</v>
      </c>
      <c r="R914" s="43">
        <f t="shared" si="90"/>
        <v>13</v>
      </c>
      <c r="U914" s="40"/>
      <c r="V914" s="40"/>
      <c r="W914" s="10"/>
      <c r="X914" s="6"/>
    </row>
    <row r="915" spans="1:24">
      <c r="A915" s="45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458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26">
        <v>800</v>
      </c>
      <c r="N915" s="41">
        <f t="shared" si="86"/>
        <v>3</v>
      </c>
      <c r="O915" s="42" t="str">
        <f t="shared" si="87"/>
        <v>80</v>
      </c>
      <c r="P915" s="42" t="str">
        <f t="shared" si="88"/>
        <v>0</v>
      </c>
      <c r="Q915" s="43">
        <f t="shared" si="89"/>
        <v>4800</v>
      </c>
      <c r="R915" s="43">
        <f t="shared" si="90"/>
        <v>80</v>
      </c>
      <c r="U915" s="40"/>
      <c r="V915" s="40"/>
      <c r="W915" s="10"/>
      <c r="X915" s="6"/>
    </row>
    <row r="916" spans="1:24">
      <c r="A916" s="45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458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26">
        <v>300</v>
      </c>
      <c r="N916" s="41">
        <f t="shared" si="86"/>
        <v>3</v>
      </c>
      <c r="O916" s="42" t="str">
        <f t="shared" si="87"/>
        <v>30</v>
      </c>
      <c r="P916" s="42" t="str">
        <f t="shared" si="88"/>
        <v>0</v>
      </c>
      <c r="Q916" s="43">
        <f t="shared" si="89"/>
        <v>1800</v>
      </c>
      <c r="R916" s="43">
        <f t="shared" si="90"/>
        <v>30</v>
      </c>
      <c r="U916" s="40"/>
      <c r="V916" s="40"/>
      <c r="W916" s="10"/>
      <c r="X916" s="6"/>
    </row>
    <row r="917" spans="1:24">
      <c r="A917" s="45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458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26">
        <v>100</v>
      </c>
      <c r="N917" s="41">
        <f t="shared" si="86"/>
        <v>3</v>
      </c>
      <c r="O917" s="42" t="str">
        <f t="shared" si="87"/>
        <v>10</v>
      </c>
      <c r="P917" s="42" t="str">
        <f t="shared" si="88"/>
        <v>0</v>
      </c>
      <c r="Q917" s="43">
        <f t="shared" si="89"/>
        <v>600</v>
      </c>
      <c r="R917" s="43">
        <f t="shared" si="90"/>
        <v>10</v>
      </c>
      <c r="U917" s="40"/>
      <c r="V917" s="40"/>
      <c r="W917" s="10"/>
      <c r="X917" s="6"/>
    </row>
    <row r="918" spans="1:24">
      <c r="A918" s="45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26">
        <v>400</v>
      </c>
      <c r="N918" s="41">
        <f t="shared" si="86"/>
        <v>3</v>
      </c>
      <c r="O918" s="42" t="str">
        <f t="shared" si="87"/>
        <v>40</v>
      </c>
      <c r="P918" s="42" t="str">
        <f t="shared" si="88"/>
        <v>0</v>
      </c>
      <c r="Q918" s="43">
        <f t="shared" si="89"/>
        <v>2400</v>
      </c>
      <c r="R918" s="43">
        <f t="shared" si="90"/>
        <v>40</v>
      </c>
      <c r="U918" s="40"/>
      <c r="V918" s="40"/>
      <c r="W918" s="10"/>
      <c r="X918" s="6"/>
    </row>
    <row r="919" spans="1:24">
      <c r="A919" s="45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26">
        <v>2100</v>
      </c>
      <c r="N919" s="41">
        <f t="shared" si="86"/>
        <v>4</v>
      </c>
      <c r="O919" s="42" t="str">
        <f t="shared" si="87"/>
        <v>21</v>
      </c>
      <c r="P919" s="42" t="str">
        <f t="shared" si="88"/>
        <v>00</v>
      </c>
      <c r="Q919" s="43">
        <f t="shared" si="89"/>
        <v>1260</v>
      </c>
      <c r="R919" s="43">
        <f t="shared" si="90"/>
        <v>21</v>
      </c>
      <c r="U919" s="40"/>
      <c r="V919" s="40"/>
      <c r="W919" s="10"/>
      <c r="X919" s="6"/>
    </row>
    <row r="920" spans="1:24">
      <c r="A920" s="45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26">
        <v>230</v>
      </c>
      <c r="N920" s="41">
        <f t="shared" si="86"/>
        <v>3</v>
      </c>
      <c r="O920" s="42" t="str">
        <f t="shared" si="87"/>
        <v>23</v>
      </c>
      <c r="P920" s="42" t="str">
        <f t="shared" si="88"/>
        <v>0</v>
      </c>
      <c r="Q920" s="43">
        <f t="shared" si="89"/>
        <v>1380</v>
      </c>
      <c r="R920" s="43">
        <f t="shared" si="90"/>
        <v>23</v>
      </c>
      <c r="U920" s="40"/>
      <c r="V920" s="40"/>
      <c r="W920" s="10"/>
      <c r="X920" s="6"/>
    </row>
    <row r="921" spans="1:24">
      <c r="A921" s="45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26">
        <v>2000</v>
      </c>
      <c r="N921" s="41">
        <f t="shared" si="86"/>
        <v>4</v>
      </c>
      <c r="O921" s="42" t="str">
        <f t="shared" si="87"/>
        <v>20</v>
      </c>
      <c r="P921" s="42" t="str">
        <f t="shared" si="88"/>
        <v>00</v>
      </c>
      <c r="Q921" s="43">
        <f t="shared" si="89"/>
        <v>1200</v>
      </c>
      <c r="R921" s="43">
        <f t="shared" si="90"/>
        <v>20</v>
      </c>
      <c r="U921" s="40"/>
      <c r="V921" s="40"/>
      <c r="W921" s="10"/>
      <c r="X921" s="6"/>
    </row>
    <row r="922" spans="1:24">
      <c r="A922" s="45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26">
        <v>200</v>
      </c>
      <c r="N922" s="41">
        <f t="shared" si="86"/>
        <v>3</v>
      </c>
      <c r="O922" s="42" t="str">
        <f t="shared" si="87"/>
        <v>20</v>
      </c>
      <c r="P922" s="42" t="str">
        <f t="shared" si="88"/>
        <v>0</v>
      </c>
      <c r="Q922" s="43">
        <f t="shared" si="89"/>
        <v>1200</v>
      </c>
      <c r="R922" s="43">
        <f t="shared" si="90"/>
        <v>20</v>
      </c>
      <c r="U922" s="40"/>
      <c r="V922" s="40"/>
      <c r="W922" s="10"/>
      <c r="X922" s="6"/>
    </row>
    <row r="923" spans="1:24">
      <c r="A923" s="45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26">
        <v>200</v>
      </c>
      <c r="N923" s="41">
        <f t="shared" si="86"/>
        <v>3</v>
      </c>
      <c r="O923" s="42" t="str">
        <f t="shared" si="87"/>
        <v>20</v>
      </c>
      <c r="P923" s="42" t="str">
        <f t="shared" si="88"/>
        <v>0</v>
      </c>
      <c r="Q923" s="43">
        <f t="shared" si="89"/>
        <v>1200</v>
      </c>
      <c r="R923" s="43">
        <f t="shared" si="90"/>
        <v>20</v>
      </c>
      <c r="U923" s="40"/>
      <c r="V923" s="40"/>
      <c r="W923" s="10"/>
      <c r="X923" s="6"/>
    </row>
    <row r="924" spans="1:24">
      <c r="A924" s="45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26">
        <v>800</v>
      </c>
      <c r="N924" s="41">
        <f t="shared" si="86"/>
        <v>3</v>
      </c>
      <c r="O924" s="42" t="str">
        <f t="shared" si="87"/>
        <v>80</v>
      </c>
      <c r="P924" s="42" t="str">
        <f t="shared" si="88"/>
        <v>0</v>
      </c>
      <c r="Q924" s="43">
        <f t="shared" si="89"/>
        <v>4800</v>
      </c>
      <c r="R924" s="43">
        <f t="shared" si="90"/>
        <v>80</v>
      </c>
      <c r="U924" s="40"/>
      <c r="V924" s="40"/>
      <c r="W924" s="10"/>
      <c r="X924" s="6"/>
    </row>
    <row r="925" spans="1:24">
      <c r="A925" s="45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457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26">
        <v>300</v>
      </c>
      <c r="N925" s="41">
        <f t="shared" si="86"/>
        <v>3</v>
      </c>
      <c r="O925" s="42" t="str">
        <f t="shared" si="87"/>
        <v>30</v>
      </c>
      <c r="P925" s="42" t="str">
        <f t="shared" si="88"/>
        <v>0</v>
      </c>
      <c r="Q925" s="43">
        <f t="shared" si="89"/>
        <v>1800</v>
      </c>
      <c r="R925" s="43">
        <f t="shared" si="90"/>
        <v>30</v>
      </c>
      <c r="U925" s="40"/>
      <c r="V925" s="40"/>
      <c r="W925" s="10"/>
      <c r="X925" s="6"/>
    </row>
    <row r="926" spans="1:24">
      <c r="A926" s="45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457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26">
        <v>100</v>
      </c>
      <c r="N926" s="41">
        <f t="shared" si="86"/>
        <v>3</v>
      </c>
      <c r="O926" s="42" t="str">
        <f t="shared" si="87"/>
        <v>10</v>
      </c>
      <c r="P926" s="42" t="str">
        <f t="shared" si="88"/>
        <v>0</v>
      </c>
      <c r="Q926" s="43">
        <f t="shared" si="89"/>
        <v>600</v>
      </c>
      <c r="R926" s="43">
        <f t="shared" si="90"/>
        <v>10</v>
      </c>
      <c r="U926" s="40"/>
      <c r="V926" s="40"/>
      <c r="W926" s="10"/>
      <c r="X926" s="6"/>
    </row>
    <row r="927" spans="1:24">
      <c r="A927" s="45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457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26">
        <v>400</v>
      </c>
      <c r="N927" s="41">
        <f t="shared" si="86"/>
        <v>3</v>
      </c>
      <c r="O927" s="42" t="str">
        <f t="shared" si="87"/>
        <v>40</v>
      </c>
      <c r="P927" s="42" t="str">
        <f t="shared" si="88"/>
        <v>0</v>
      </c>
      <c r="Q927" s="43">
        <f t="shared" si="89"/>
        <v>2400</v>
      </c>
      <c r="R927" s="43">
        <f t="shared" si="90"/>
        <v>40</v>
      </c>
      <c r="U927" s="40"/>
      <c r="V927" s="40"/>
      <c r="W927" s="10"/>
      <c r="X927" s="6"/>
    </row>
    <row r="928" spans="1:24">
      <c r="A928" s="45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457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26">
        <v>200</v>
      </c>
      <c r="N928" s="41">
        <f t="shared" si="86"/>
        <v>3</v>
      </c>
      <c r="O928" s="42" t="str">
        <f t="shared" si="87"/>
        <v>20</v>
      </c>
      <c r="P928" s="42" t="str">
        <f t="shared" si="88"/>
        <v>0</v>
      </c>
      <c r="Q928" s="43">
        <f t="shared" si="89"/>
        <v>1200</v>
      </c>
      <c r="R928" s="43">
        <f t="shared" si="90"/>
        <v>20</v>
      </c>
      <c r="U928" s="40"/>
      <c r="V928" s="40"/>
      <c r="W928" s="10"/>
      <c r="X928" s="6"/>
    </row>
    <row r="929" spans="1:24">
      <c r="A929" s="45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457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26">
        <v>30</v>
      </c>
      <c r="N929" s="41">
        <f t="shared" si="86"/>
        <v>2</v>
      </c>
      <c r="O929" s="42" t="str">
        <f t="shared" si="87"/>
        <v>30</v>
      </c>
      <c r="P929" s="42">
        <f t="shared" si="88"/>
        <v>0</v>
      </c>
      <c r="Q929" s="43">
        <f t="shared" si="89"/>
        <v>1800</v>
      </c>
      <c r="R929" s="43">
        <f t="shared" si="90"/>
        <v>30</v>
      </c>
      <c r="U929" s="40"/>
      <c r="V929" s="40"/>
      <c r="W929" s="10"/>
      <c r="X929" s="6"/>
    </row>
    <row r="930" spans="1:24">
      <c r="A930" s="45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457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26">
        <v>230</v>
      </c>
      <c r="N930" s="41">
        <f t="shared" si="86"/>
        <v>3</v>
      </c>
      <c r="O930" s="42" t="str">
        <f t="shared" si="87"/>
        <v>23</v>
      </c>
      <c r="P930" s="42" t="str">
        <f t="shared" si="88"/>
        <v>0</v>
      </c>
      <c r="Q930" s="43">
        <f t="shared" si="89"/>
        <v>1380</v>
      </c>
      <c r="R930" s="43">
        <f t="shared" si="90"/>
        <v>23</v>
      </c>
      <c r="U930" s="40"/>
      <c r="V930" s="40"/>
      <c r="W930" s="10"/>
      <c r="X930" s="6"/>
    </row>
    <row r="931" spans="1:24">
      <c r="A931" s="45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457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26">
        <v>100</v>
      </c>
      <c r="N931" s="41">
        <f t="shared" si="86"/>
        <v>3</v>
      </c>
      <c r="O931" s="42" t="str">
        <f t="shared" si="87"/>
        <v>10</v>
      </c>
      <c r="P931" s="42" t="str">
        <f t="shared" si="88"/>
        <v>0</v>
      </c>
      <c r="Q931" s="43">
        <f t="shared" si="89"/>
        <v>600</v>
      </c>
      <c r="R931" s="43">
        <f t="shared" si="90"/>
        <v>10</v>
      </c>
      <c r="U931" s="40"/>
      <c r="V931" s="40"/>
      <c r="W931" s="10"/>
      <c r="X931" s="6"/>
    </row>
    <row r="932" spans="1:24">
      <c r="A932" s="45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457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26">
        <v>100</v>
      </c>
      <c r="N932" s="41">
        <f t="shared" si="86"/>
        <v>3</v>
      </c>
      <c r="O932" s="42" t="str">
        <f t="shared" si="87"/>
        <v>10</v>
      </c>
      <c r="P932" s="42" t="str">
        <f t="shared" si="88"/>
        <v>0</v>
      </c>
      <c r="Q932" s="43">
        <f t="shared" si="89"/>
        <v>600</v>
      </c>
      <c r="R932" s="43">
        <f t="shared" si="90"/>
        <v>10</v>
      </c>
      <c r="U932" s="40"/>
      <c r="V932" s="40"/>
      <c r="W932" s="10"/>
      <c r="X932" s="6"/>
    </row>
    <row r="933" spans="1:24">
      <c r="A933" s="45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457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26">
        <v>330</v>
      </c>
      <c r="N933" s="41">
        <f t="shared" si="86"/>
        <v>3</v>
      </c>
      <c r="O933" s="42" t="str">
        <f t="shared" si="87"/>
        <v>33</v>
      </c>
      <c r="P933" s="42" t="str">
        <f t="shared" si="88"/>
        <v>0</v>
      </c>
      <c r="Q933" s="43">
        <f t="shared" si="89"/>
        <v>1980</v>
      </c>
      <c r="R933" s="43">
        <f t="shared" si="90"/>
        <v>33</v>
      </c>
      <c r="U933" s="40"/>
      <c r="V933" s="40"/>
      <c r="W933" s="10"/>
      <c r="X933" s="6"/>
    </row>
    <row r="934" spans="1:24">
      <c r="A934" s="45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457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26">
        <v>230</v>
      </c>
      <c r="N934" s="41">
        <f t="shared" si="86"/>
        <v>3</v>
      </c>
      <c r="O934" s="42" t="str">
        <f t="shared" si="87"/>
        <v>23</v>
      </c>
      <c r="P934" s="42" t="str">
        <f t="shared" si="88"/>
        <v>0</v>
      </c>
      <c r="Q934" s="43">
        <f t="shared" si="89"/>
        <v>1380</v>
      </c>
      <c r="R934" s="43">
        <f t="shared" si="90"/>
        <v>23</v>
      </c>
      <c r="U934" s="40"/>
      <c r="V934" s="40"/>
      <c r="W934" s="10"/>
      <c r="X934" s="6"/>
    </row>
    <row r="935" spans="1:24">
      <c r="A935" s="45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457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26">
        <v>1600</v>
      </c>
      <c r="N935" s="41">
        <f t="shared" si="86"/>
        <v>4</v>
      </c>
      <c r="O935" s="42" t="str">
        <f t="shared" si="87"/>
        <v>16</v>
      </c>
      <c r="P935" s="42" t="str">
        <f t="shared" si="88"/>
        <v>00</v>
      </c>
      <c r="Q935" s="43">
        <f t="shared" si="89"/>
        <v>960</v>
      </c>
      <c r="R935" s="43">
        <f t="shared" si="90"/>
        <v>16</v>
      </c>
      <c r="U935" s="40"/>
      <c r="V935" s="40"/>
      <c r="W935" s="10"/>
      <c r="X935" s="6"/>
    </row>
    <row r="936" spans="1:24">
      <c r="A936" s="45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457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26">
        <v>100</v>
      </c>
      <c r="N936" s="41">
        <f t="shared" si="86"/>
        <v>3</v>
      </c>
      <c r="O936" s="42" t="str">
        <f t="shared" si="87"/>
        <v>10</v>
      </c>
      <c r="P936" s="42" t="str">
        <f t="shared" si="88"/>
        <v>0</v>
      </c>
      <c r="Q936" s="43">
        <f t="shared" si="89"/>
        <v>600</v>
      </c>
      <c r="R936" s="43">
        <f t="shared" si="90"/>
        <v>10</v>
      </c>
      <c r="U936" s="40"/>
      <c r="V936" s="40"/>
      <c r="W936" s="10"/>
      <c r="X936" s="6"/>
    </row>
    <row r="937" spans="1:24">
      <c r="A937" s="45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457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26">
        <v>200</v>
      </c>
      <c r="N937" s="41">
        <f t="shared" si="86"/>
        <v>3</v>
      </c>
      <c r="O937" s="42" t="str">
        <f t="shared" si="87"/>
        <v>20</v>
      </c>
      <c r="P937" s="42" t="str">
        <f t="shared" si="88"/>
        <v>0</v>
      </c>
      <c r="Q937" s="43">
        <f t="shared" si="89"/>
        <v>1200</v>
      </c>
      <c r="R937" s="43">
        <f t="shared" si="90"/>
        <v>20</v>
      </c>
      <c r="U937" s="40"/>
      <c r="V937" s="40"/>
      <c r="W937" s="10"/>
      <c r="X937" s="6"/>
    </row>
    <row r="938" spans="1:24">
      <c r="A938" s="45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26">
        <v>130</v>
      </c>
      <c r="N938" s="41">
        <f t="shared" si="86"/>
        <v>3</v>
      </c>
      <c r="O938" s="42" t="str">
        <f t="shared" si="87"/>
        <v>13</v>
      </c>
      <c r="P938" s="42" t="str">
        <f t="shared" si="88"/>
        <v>0</v>
      </c>
      <c r="Q938" s="43">
        <f t="shared" si="89"/>
        <v>780</v>
      </c>
      <c r="R938" s="43">
        <f t="shared" si="90"/>
        <v>13</v>
      </c>
      <c r="U938" s="40"/>
      <c r="V938" s="40"/>
      <c r="W938" s="10"/>
      <c r="X938" s="6"/>
    </row>
    <row r="939" spans="1:24">
      <c r="A939" s="45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26">
        <v>200</v>
      </c>
      <c r="N939" s="41">
        <f t="shared" si="86"/>
        <v>3</v>
      </c>
      <c r="O939" s="42" t="str">
        <f t="shared" si="87"/>
        <v>20</v>
      </c>
      <c r="P939" s="42" t="str">
        <f t="shared" si="88"/>
        <v>0</v>
      </c>
      <c r="Q939" s="43">
        <f t="shared" si="89"/>
        <v>1200</v>
      </c>
      <c r="R939" s="43">
        <f t="shared" si="90"/>
        <v>20</v>
      </c>
      <c r="U939" s="40"/>
      <c r="V939" s="40"/>
      <c r="W939" s="10"/>
      <c r="X939" s="6"/>
    </row>
    <row r="940" spans="1:24">
      <c r="A940" s="45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26">
        <v>100</v>
      </c>
      <c r="N940" s="41">
        <f t="shared" si="86"/>
        <v>3</v>
      </c>
      <c r="O940" s="42" t="str">
        <f t="shared" si="87"/>
        <v>10</v>
      </c>
      <c r="P940" s="42" t="str">
        <f t="shared" si="88"/>
        <v>0</v>
      </c>
      <c r="Q940" s="43">
        <f t="shared" si="89"/>
        <v>600</v>
      </c>
      <c r="R940" s="43">
        <f t="shared" si="90"/>
        <v>10</v>
      </c>
      <c r="U940" s="40"/>
      <c r="V940" s="40"/>
      <c r="W940" s="10"/>
      <c r="X940" s="6"/>
    </row>
    <row r="941" spans="1:24">
      <c r="A941" s="45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26">
        <v>100</v>
      </c>
      <c r="N941" s="41">
        <f t="shared" si="86"/>
        <v>3</v>
      </c>
      <c r="O941" s="42" t="str">
        <f t="shared" si="87"/>
        <v>10</v>
      </c>
      <c r="P941" s="42" t="str">
        <f t="shared" si="88"/>
        <v>0</v>
      </c>
      <c r="Q941" s="43">
        <f t="shared" si="89"/>
        <v>600</v>
      </c>
      <c r="R941" s="43">
        <f t="shared" si="90"/>
        <v>10</v>
      </c>
      <c r="U941" s="40"/>
      <c r="V941" s="40"/>
      <c r="W941" s="10"/>
      <c r="X941" s="6"/>
    </row>
    <row r="942" spans="1:24">
      <c r="A942" s="45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26">
        <v>30</v>
      </c>
      <c r="N942" s="41">
        <f t="shared" si="86"/>
        <v>2</v>
      </c>
      <c r="O942" s="42" t="str">
        <f t="shared" si="87"/>
        <v>30</v>
      </c>
      <c r="P942" s="42">
        <f t="shared" si="88"/>
        <v>0</v>
      </c>
      <c r="Q942" s="43">
        <f t="shared" si="89"/>
        <v>1800</v>
      </c>
      <c r="R942" s="43">
        <f t="shared" si="90"/>
        <v>30</v>
      </c>
      <c r="U942" s="40"/>
      <c r="V942" s="40"/>
      <c r="W942" s="10"/>
      <c r="X942" s="6"/>
    </row>
    <row r="943" spans="1:24">
      <c r="A943" s="45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26">
        <v>230</v>
      </c>
      <c r="N943" s="41">
        <f t="shared" si="86"/>
        <v>3</v>
      </c>
      <c r="O943" s="42" t="str">
        <f t="shared" si="87"/>
        <v>23</v>
      </c>
      <c r="P943" s="42" t="str">
        <f t="shared" si="88"/>
        <v>0</v>
      </c>
      <c r="Q943" s="43">
        <f t="shared" si="89"/>
        <v>1380</v>
      </c>
      <c r="R943" s="43">
        <f t="shared" si="90"/>
        <v>23</v>
      </c>
      <c r="U943" s="40"/>
      <c r="V943" s="40"/>
      <c r="W943" s="10"/>
      <c r="X943" s="6"/>
    </row>
    <row r="944" spans="1:24">
      <c r="A944" s="45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26">
        <v>300</v>
      </c>
      <c r="N944" s="41">
        <f t="shared" si="86"/>
        <v>3</v>
      </c>
      <c r="O944" s="42" t="str">
        <f t="shared" si="87"/>
        <v>30</v>
      </c>
      <c r="P944" s="42" t="str">
        <f t="shared" si="88"/>
        <v>0</v>
      </c>
      <c r="Q944" s="43">
        <f t="shared" si="89"/>
        <v>1800</v>
      </c>
      <c r="R944" s="43">
        <f t="shared" si="90"/>
        <v>30</v>
      </c>
      <c r="U944" s="40"/>
      <c r="V944" s="40"/>
      <c r="W944" s="10"/>
      <c r="X944" s="6"/>
    </row>
    <row r="945" spans="1:24">
      <c r="A945" s="45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26">
        <v>130</v>
      </c>
      <c r="N945" s="41">
        <f t="shared" si="86"/>
        <v>3</v>
      </c>
      <c r="O945" s="42" t="str">
        <f t="shared" si="87"/>
        <v>13</v>
      </c>
      <c r="P945" s="42" t="str">
        <f t="shared" si="88"/>
        <v>0</v>
      </c>
      <c r="Q945" s="43">
        <f t="shared" si="89"/>
        <v>780</v>
      </c>
      <c r="R945" s="43">
        <f t="shared" si="90"/>
        <v>13</v>
      </c>
      <c r="U945" s="40"/>
      <c r="V945" s="40"/>
      <c r="W945" s="10"/>
      <c r="X945" s="6"/>
    </row>
    <row r="946" spans="1:24">
      <c r="A946" s="45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26">
        <v>300</v>
      </c>
      <c r="N946" s="41">
        <f t="shared" si="86"/>
        <v>3</v>
      </c>
      <c r="O946" s="42" t="str">
        <f t="shared" si="87"/>
        <v>30</v>
      </c>
      <c r="P946" s="42" t="str">
        <f t="shared" si="88"/>
        <v>0</v>
      </c>
      <c r="Q946" s="43">
        <f t="shared" si="89"/>
        <v>1800</v>
      </c>
      <c r="R946" s="43">
        <f t="shared" si="90"/>
        <v>30</v>
      </c>
      <c r="U946" s="40"/>
      <c r="V946" s="40"/>
      <c r="W946" s="10"/>
      <c r="X946" s="6"/>
    </row>
    <row r="947" spans="1:24">
      <c r="A947" s="45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26">
        <v>100</v>
      </c>
      <c r="N947" s="41">
        <f t="shared" si="86"/>
        <v>3</v>
      </c>
      <c r="O947" s="42" t="str">
        <f t="shared" si="87"/>
        <v>10</v>
      </c>
      <c r="P947" s="42" t="str">
        <f t="shared" si="88"/>
        <v>0</v>
      </c>
      <c r="Q947" s="43">
        <f t="shared" si="89"/>
        <v>600</v>
      </c>
      <c r="R947" s="43">
        <f t="shared" si="90"/>
        <v>10</v>
      </c>
      <c r="U947" s="40"/>
      <c r="V947" s="40"/>
      <c r="W947" s="10"/>
      <c r="X947" s="6"/>
    </row>
    <row r="948" spans="1:24">
      <c r="A948" s="45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467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26">
        <v>2230</v>
      </c>
      <c r="N948" s="41">
        <f t="shared" si="86"/>
        <v>4</v>
      </c>
      <c r="O948" s="42" t="str">
        <f t="shared" si="87"/>
        <v>22</v>
      </c>
      <c r="P948" s="42" t="str">
        <f t="shared" si="88"/>
        <v>30</v>
      </c>
      <c r="Q948" s="43">
        <f t="shared" si="89"/>
        <v>1350</v>
      </c>
      <c r="R948" s="43">
        <f t="shared" si="90"/>
        <v>22.5</v>
      </c>
      <c r="U948" s="40"/>
      <c r="V948" s="40"/>
      <c r="W948" s="10"/>
      <c r="X948" s="6"/>
    </row>
    <row r="949" spans="1:24">
      <c r="A949" s="45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467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26">
        <v>2140</v>
      </c>
      <c r="N949" s="41">
        <f t="shared" si="86"/>
        <v>4</v>
      </c>
      <c r="O949" s="42" t="str">
        <f t="shared" si="87"/>
        <v>21</v>
      </c>
      <c r="P949" s="42" t="str">
        <f t="shared" si="88"/>
        <v>40</v>
      </c>
      <c r="Q949" s="43">
        <f t="shared" si="89"/>
        <v>1300</v>
      </c>
      <c r="R949" s="43">
        <f t="shared" si="90"/>
        <v>21.666666666666668</v>
      </c>
      <c r="U949" s="40"/>
      <c r="V949" s="40"/>
      <c r="W949" s="10"/>
      <c r="X949" s="6"/>
    </row>
    <row r="950" spans="1:24">
      <c r="A950" s="45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26">
        <v>5141</v>
      </c>
      <c r="N950" s="41">
        <f t="shared" si="86"/>
        <v>4</v>
      </c>
      <c r="O950" s="42" t="str">
        <f t="shared" si="87"/>
        <v>51</v>
      </c>
      <c r="P950" s="42" t="str">
        <f t="shared" si="88"/>
        <v>41</v>
      </c>
      <c r="Q950" s="43">
        <f t="shared" si="89"/>
        <v>3101</v>
      </c>
      <c r="R950" s="43">
        <f t="shared" si="90"/>
        <v>51.68333333333333</v>
      </c>
      <c r="U950" s="40"/>
      <c r="V950" s="40"/>
      <c r="W950" s="10"/>
      <c r="X950" s="6"/>
    </row>
    <row r="951" spans="1:24">
      <c r="A951" s="45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26">
        <v>2212</v>
      </c>
      <c r="N951" s="41">
        <f t="shared" si="86"/>
        <v>4</v>
      </c>
      <c r="O951" s="42" t="str">
        <f t="shared" si="87"/>
        <v>22</v>
      </c>
      <c r="P951" s="42" t="str">
        <f t="shared" si="88"/>
        <v>12</v>
      </c>
      <c r="Q951" s="43">
        <f t="shared" si="89"/>
        <v>1332</v>
      </c>
      <c r="R951" s="43">
        <f t="shared" si="90"/>
        <v>22.2</v>
      </c>
      <c r="U951" s="40"/>
      <c r="V951" s="40"/>
      <c r="W951" s="10"/>
      <c r="X951" s="6"/>
    </row>
    <row r="952" spans="1:24">
      <c r="A952" s="45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462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26">
        <v>73</v>
      </c>
      <c r="N952" s="41">
        <f t="shared" si="86"/>
        <v>2</v>
      </c>
      <c r="O952" s="42" t="str">
        <f t="shared" si="87"/>
        <v>73</v>
      </c>
      <c r="P952" s="42">
        <f t="shared" si="88"/>
        <v>0</v>
      </c>
      <c r="Q952" s="43">
        <f t="shared" si="89"/>
        <v>4380</v>
      </c>
      <c r="R952" s="43">
        <f t="shared" si="90"/>
        <v>73</v>
      </c>
      <c r="U952" s="40"/>
      <c r="V952" s="40"/>
      <c r="W952" s="10"/>
      <c r="X952" s="6"/>
    </row>
    <row r="953" spans="1:24">
      <c r="A953" s="45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462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26">
        <v>40</v>
      </c>
      <c r="N953" s="41">
        <f t="shared" si="86"/>
        <v>2</v>
      </c>
      <c r="O953" s="42" t="str">
        <f t="shared" si="87"/>
        <v>40</v>
      </c>
      <c r="P953" s="42">
        <f t="shared" si="88"/>
        <v>0</v>
      </c>
      <c r="Q953" s="43">
        <f t="shared" si="89"/>
        <v>2400</v>
      </c>
      <c r="R953" s="43">
        <f t="shared" si="90"/>
        <v>40</v>
      </c>
      <c r="U953" s="40"/>
      <c r="V953" s="40"/>
      <c r="W953" s="10"/>
      <c r="X953" s="6"/>
    </row>
    <row r="954" spans="1:24">
      <c r="A954" s="45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462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26">
        <v>46</v>
      </c>
      <c r="N954" s="41">
        <f t="shared" si="86"/>
        <v>2</v>
      </c>
      <c r="O954" s="42" t="str">
        <f t="shared" si="87"/>
        <v>46</v>
      </c>
      <c r="P954" s="42">
        <f t="shared" si="88"/>
        <v>0</v>
      </c>
      <c r="Q954" s="43">
        <f t="shared" si="89"/>
        <v>2760</v>
      </c>
      <c r="R954" s="43">
        <f t="shared" si="90"/>
        <v>46</v>
      </c>
      <c r="U954" s="40"/>
      <c r="V954" s="40"/>
      <c r="W954" s="10"/>
      <c r="X954" s="6"/>
    </row>
    <row r="955" spans="1:24">
      <c r="A955" s="45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462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26">
        <v>4630</v>
      </c>
      <c r="N955" s="41">
        <f t="shared" si="86"/>
        <v>4</v>
      </c>
      <c r="O955" s="42" t="str">
        <f t="shared" si="87"/>
        <v>46</v>
      </c>
      <c r="P955" s="42" t="str">
        <f t="shared" si="88"/>
        <v>30</v>
      </c>
      <c r="Q955" s="43">
        <f t="shared" si="89"/>
        <v>2790</v>
      </c>
      <c r="R955" s="43">
        <f t="shared" si="90"/>
        <v>46.5</v>
      </c>
      <c r="U955" s="40"/>
      <c r="V955" s="40"/>
      <c r="W955" s="10"/>
      <c r="X955" s="6"/>
    </row>
    <row r="956" spans="1:24">
      <c r="A956" s="45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462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26">
        <v>44</v>
      </c>
      <c r="N956" s="41">
        <f t="shared" si="86"/>
        <v>2</v>
      </c>
      <c r="O956" s="42" t="str">
        <f t="shared" si="87"/>
        <v>44</v>
      </c>
      <c r="P956" s="42">
        <f t="shared" si="88"/>
        <v>0</v>
      </c>
      <c r="Q956" s="43">
        <f t="shared" si="89"/>
        <v>2640</v>
      </c>
      <c r="R956" s="43">
        <f t="shared" si="90"/>
        <v>44</v>
      </c>
      <c r="U956" s="40"/>
      <c r="V956" s="40"/>
      <c r="W956" s="10"/>
      <c r="X956" s="6"/>
    </row>
    <row r="957" spans="1:24">
      <c r="A957" s="45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459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26">
        <v>3530</v>
      </c>
      <c r="N957" s="41">
        <f t="shared" si="86"/>
        <v>4</v>
      </c>
      <c r="O957" s="42" t="str">
        <f t="shared" si="87"/>
        <v>35</v>
      </c>
      <c r="P957" s="42" t="str">
        <f t="shared" si="88"/>
        <v>30</v>
      </c>
      <c r="Q957" s="43">
        <f t="shared" si="89"/>
        <v>2130</v>
      </c>
      <c r="R957" s="43">
        <f t="shared" si="90"/>
        <v>35.5</v>
      </c>
      <c r="U957" s="40"/>
      <c r="V957" s="40"/>
      <c r="W957" s="10"/>
      <c r="X957" s="6"/>
    </row>
    <row r="958" spans="1:24">
      <c r="A958" s="45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459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26">
        <v>6430</v>
      </c>
      <c r="N958" s="41">
        <f t="shared" si="86"/>
        <v>4</v>
      </c>
      <c r="O958" s="42" t="str">
        <f t="shared" si="87"/>
        <v>64</v>
      </c>
      <c r="P958" s="42" t="str">
        <f t="shared" si="88"/>
        <v>30</v>
      </c>
      <c r="Q958" s="43">
        <f t="shared" si="89"/>
        <v>3870</v>
      </c>
      <c r="R958" s="43">
        <f t="shared" si="90"/>
        <v>64.5</v>
      </c>
      <c r="U958" s="40"/>
      <c r="V958" s="40"/>
      <c r="W958" s="10"/>
      <c r="X958" s="6"/>
    </row>
    <row r="959" spans="1:24">
      <c r="A959" s="45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459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26">
        <v>7630</v>
      </c>
      <c r="N959" s="41">
        <f t="shared" si="86"/>
        <v>4</v>
      </c>
      <c r="O959" s="42" t="str">
        <f t="shared" si="87"/>
        <v>76</v>
      </c>
      <c r="P959" s="42" t="str">
        <f t="shared" si="88"/>
        <v>30</v>
      </c>
      <c r="Q959" s="43">
        <f t="shared" si="89"/>
        <v>4590</v>
      </c>
      <c r="R959" s="43">
        <f t="shared" si="90"/>
        <v>76.5</v>
      </c>
      <c r="U959" s="40"/>
      <c r="V959" s="40"/>
      <c r="W959" s="10"/>
      <c r="X959" s="6"/>
    </row>
    <row r="960" spans="1:24">
      <c r="A960" s="45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461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26">
        <v>145</v>
      </c>
      <c r="N960" s="41">
        <f t="shared" si="86"/>
        <v>3</v>
      </c>
      <c r="O960" s="42" t="str">
        <f t="shared" si="87"/>
        <v>14</v>
      </c>
      <c r="P960" s="42" t="str">
        <f t="shared" si="88"/>
        <v>5</v>
      </c>
      <c r="Q960" s="43">
        <f t="shared" si="89"/>
        <v>845</v>
      </c>
      <c r="R960" s="43">
        <f t="shared" si="90"/>
        <v>14.083333333333334</v>
      </c>
      <c r="U960" s="40"/>
      <c r="V960" s="40"/>
      <c r="W960" s="10"/>
      <c r="X960" s="6"/>
    </row>
    <row r="961" spans="1:24">
      <c r="A961" s="45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26">
        <v>75</v>
      </c>
      <c r="N961" s="41">
        <f t="shared" si="86"/>
        <v>2</v>
      </c>
      <c r="O961" s="42" t="str">
        <f t="shared" si="87"/>
        <v>75</v>
      </c>
      <c r="P961" s="42">
        <f t="shared" si="88"/>
        <v>0</v>
      </c>
      <c r="Q961" s="43">
        <f t="shared" si="89"/>
        <v>4500</v>
      </c>
      <c r="R961" s="43">
        <f t="shared" si="90"/>
        <v>75</v>
      </c>
      <c r="U961" s="40"/>
      <c r="V961" s="40"/>
      <c r="W961" s="10"/>
      <c r="X961" s="6"/>
    </row>
    <row r="962" spans="1:24">
      <c r="A962" s="45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26">
        <v>11</v>
      </c>
      <c r="N962" s="41">
        <f t="shared" si="86"/>
        <v>2</v>
      </c>
      <c r="O962" s="42" t="str">
        <f t="shared" si="87"/>
        <v>11</v>
      </c>
      <c r="P962" s="42">
        <f t="shared" si="88"/>
        <v>0</v>
      </c>
      <c r="Q962" s="43">
        <f t="shared" si="89"/>
        <v>660</v>
      </c>
      <c r="R962" s="43">
        <f t="shared" si="90"/>
        <v>11</v>
      </c>
      <c r="U962" s="40"/>
      <c r="V962" s="40"/>
      <c r="W962" s="10"/>
      <c r="X962" s="6"/>
    </row>
    <row r="963" spans="1:24">
      <c r="A963" s="45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26">
        <v>7430</v>
      </c>
      <c r="N963" s="41">
        <f t="shared" ref="N963:N1026" si="92">LEN($M963)</f>
        <v>4</v>
      </c>
      <c r="O963" s="42" t="str">
        <f t="shared" ref="O963:O1026" si="93">IF(N963="1",$M963,IF(N963=2,LEFT($M963,2),LEFT($M963,2)))</f>
        <v>74</v>
      </c>
      <c r="P963" s="42" t="str">
        <f t="shared" ref="P963:P1026" si="94">IF(N963&lt;=2,0,MID($M963,3,3))</f>
        <v>30</v>
      </c>
      <c r="Q963" s="43">
        <f t="shared" ref="Q963:Q1026" si="95">(O963*60)+P963</f>
        <v>4470</v>
      </c>
      <c r="R963" s="43">
        <f t="shared" ref="R963:R1026" si="96">+Q963/60</f>
        <v>74.5</v>
      </c>
      <c r="U963" s="40"/>
      <c r="V963" s="40"/>
      <c r="W963" s="10"/>
      <c r="X963" s="6"/>
    </row>
    <row r="964" spans="1:24">
      <c r="A964" s="45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26">
        <v>75</v>
      </c>
      <c r="N964" s="41">
        <f t="shared" si="92"/>
        <v>2</v>
      </c>
      <c r="O964" s="42" t="str">
        <f t="shared" si="93"/>
        <v>75</v>
      </c>
      <c r="P964" s="42">
        <f t="shared" si="94"/>
        <v>0</v>
      </c>
      <c r="Q964" s="43">
        <f t="shared" si="95"/>
        <v>4500</v>
      </c>
      <c r="R964" s="43">
        <f t="shared" si="96"/>
        <v>75</v>
      </c>
      <c r="U964" s="40"/>
      <c r="V964" s="40"/>
      <c r="W964" s="10"/>
      <c r="X964" s="6"/>
    </row>
    <row r="965" spans="1:24">
      <c r="A965" s="45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26">
        <v>75</v>
      </c>
      <c r="N965" s="41">
        <f t="shared" si="92"/>
        <v>2</v>
      </c>
      <c r="O965" s="42" t="str">
        <f t="shared" si="93"/>
        <v>75</v>
      </c>
      <c r="P965" s="42">
        <f t="shared" si="94"/>
        <v>0</v>
      </c>
      <c r="Q965" s="43">
        <f t="shared" si="95"/>
        <v>4500</v>
      </c>
      <c r="R965" s="43">
        <f t="shared" si="96"/>
        <v>75</v>
      </c>
      <c r="U965" s="40"/>
      <c r="V965" s="40"/>
      <c r="W965" s="10"/>
      <c r="X965" s="6"/>
    </row>
    <row r="966" spans="1:24">
      <c r="A966" s="45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26">
        <v>61</v>
      </c>
      <c r="N966" s="41">
        <f t="shared" si="92"/>
        <v>2</v>
      </c>
      <c r="O966" s="42" t="str">
        <f t="shared" si="93"/>
        <v>61</v>
      </c>
      <c r="P966" s="42">
        <f t="shared" si="94"/>
        <v>0</v>
      </c>
      <c r="Q966" s="43">
        <f t="shared" si="95"/>
        <v>3660</v>
      </c>
      <c r="R966" s="43">
        <f t="shared" si="96"/>
        <v>61</v>
      </c>
      <c r="U966" s="40"/>
      <c r="V966" s="40"/>
      <c r="W966" s="10"/>
      <c r="X966" s="6"/>
    </row>
    <row r="967" spans="1:24">
      <c r="A967" s="45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26">
        <v>21</v>
      </c>
      <c r="N967" s="41">
        <f t="shared" si="92"/>
        <v>2</v>
      </c>
      <c r="O967" s="42" t="str">
        <f t="shared" si="93"/>
        <v>21</v>
      </c>
      <c r="P967" s="42">
        <f t="shared" si="94"/>
        <v>0</v>
      </c>
      <c r="Q967" s="43">
        <f t="shared" si="95"/>
        <v>1260</v>
      </c>
      <c r="R967" s="43">
        <f t="shared" si="96"/>
        <v>21</v>
      </c>
      <c r="U967" s="40"/>
      <c r="V967" s="40"/>
      <c r="W967" s="10"/>
      <c r="X967" s="6"/>
    </row>
    <row r="968" spans="1:24">
      <c r="A968" s="45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459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26">
        <v>47</v>
      </c>
      <c r="N968" s="41">
        <f t="shared" si="92"/>
        <v>2</v>
      </c>
      <c r="O968" s="42" t="str">
        <f t="shared" si="93"/>
        <v>47</v>
      </c>
      <c r="P968" s="42">
        <f t="shared" si="94"/>
        <v>0</v>
      </c>
      <c r="Q968" s="43">
        <f t="shared" si="95"/>
        <v>2820</v>
      </c>
      <c r="R968" s="43">
        <f t="shared" si="96"/>
        <v>47</v>
      </c>
      <c r="U968" s="40"/>
      <c r="V968" s="40"/>
      <c r="W968" s="10"/>
      <c r="X968" s="6"/>
    </row>
    <row r="969" spans="1:24">
      <c r="A969" s="45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26">
        <v>4</v>
      </c>
      <c r="N969" s="41">
        <f t="shared" si="92"/>
        <v>1</v>
      </c>
      <c r="O969" s="42" t="str">
        <f t="shared" si="93"/>
        <v>4</v>
      </c>
      <c r="P969" s="42">
        <f t="shared" si="94"/>
        <v>0</v>
      </c>
      <c r="Q969" s="43">
        <f t="shared" si="95"/>
        <v>240</v>
      </c>
      <c r="R969" s="43">
        <f t="shared" si="96"/>
        <v>4</v>
      </c>
      <c r="U969" s="40"/>
      <c r="V969" s="40"/>
      <c r="W969" s="10"/>
      <c r="X969" s="6"/>
    </row>
    <row r="970" spans="1:24">
      <c r="A970" s="45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26">
        <v>1</v>
      </c>
      <c r="N970" s="41">
        <f t="shared" si="92"/>
        <v>1</v>
      </c>
      <c r="O970" s="42" t="str">
        <f t="shared" si="93"/>
        <v>1</v>
      </c>
      <c r="P970" s="42">
        <f t="shared" si="94"/>
        <v>0</v>
      </c>
      <c r="Q970" s="43">
        <f t="shared" si="95"/>
        <v>60</v>
      </c>
      <c r="R970" s="43">
        <f t="shared" si="96"/>
        <v>1</v>
      </c>
      <c r="U970" s="40"/>
      <c r="V970" s="40"/>
      <c r="W970" s="10"/>
      <c r="X970" s="6"/>
    </row>
    <row r="971" spans="1:24">
      <c r="A971" s="45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467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26">
        <v>33</v>
      </c>
      <c r="N971" s="41">
        <f t="shared" si="92"/>
        <v>2</v>
      </c>
      <c r="O971" s="42" t="str">
        <f t="shared" si="93"/>
        <v>33</v>
      </c>
      <c r="P971" s="42">
        <f t="shared" si="94"/>
        <v>0</v>
      </c>
      <c r="Q971" s="43">
        <f t="shared" si="95"/>
        <v>1980</v>
      </c>
      <c r="R971" s="43">
        <f t="shared" si="96"/>
        <v>33</v>
      </c>
      <c r="U971" s="40"/>
      <c r="V971" s="40"/>
      <c r="W971" s="10"/>
      <c r="X971" s="6"/>
    </row>
    <row r="972" spans="1:24">
      <c r="A972" s="45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463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26">
        <v>5</v>
      </c>
      <c r="N972" s="41">
        <f t="shared" si="92"/>
        <v>1</v>
      </c>
      <c r="O972" s="42" t="str">
        <f t="shared" si="93"/>
        <v>5</v>
      </c>
      <c r="P972" s="42">
        <f t="shared" si="94"/>
        <v>0</v>
      </c>
      <c r="Q972" s="43">
        <f t="shared" si="95"/>
        <v>300</v>
      </c>
      <c r="R972" s="43">
        <f t="shared" si="96"/>
        <v>5</v>
      </c>
      <c r="U972" s="40"/>
      <c r="V972" s="40"/>
      <c r="W972" s="10"/>
      <c r="X972" s="6"/>
    </row>
    <row r="973" spans="1:24">
      <c r="A973" s="45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459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26">
        <v>5</v>
      </c>
      <c r="N973" s="41">
        <f t="shared" si="92"/>
        <v>1</v>
      </c>
      <c r="O973" s="42" t="str">
        <f t="shared" si="93"/>
        <v>5</v>
      </c>
      <c r="P973" s="42">
        <f t="shared" si="94"/>
        <v>0</v>
      </c>
      <c r="Q973" s="43">
        <f t="shared" si="95"/>
        <v>300</v>
      </c>
      <c r="R973" s="43">
        <f t="shared" si="96"/>
        <v>5</v>
      </c>
      <c r="U973" s="40"/>
      <c r="V973" s="40"/>
      <c r="W973" s="10"/>
      <c r="X973" s="6"/>
    </row>
    <row r="974" spans="1:24">
      <c r="A974" s="45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26">
        <v>49</v>
      </c>
      <c r="N974" s="41">
        <f t="shared" si="92"/>
        <v>2</v>
      </c>
      <c r="O974" s="42" t="str">
        <f t="shared" si="93"/>
        <v>49</v>
      </c>
      <c r="P974" s="42">
        <f t="shared" si="94"/>
        <v>0</v>
      </c>
      <c r="Q974" s="43">
        <f t="shared" si="95"/>
        <v>2940</v>
      </c>
      <c r="R974" s="43">
        <f t="shared" si="96"/>
        <v>49</v>
      </c>
      <c r="U974" s="40"/>
      <c r="V974" s="40"/>
      <c r="W974" s="10"/>
      <c r="X974" s="6"/>
    </row>
    <row r="975" spans="1:24">
      <c r="A975" s="45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462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26">
        <v>75</v>
      </c>
      <c r="N975" s="41">
        <f t="shared" si="92"/>
        <v>2</v>
      </c>
      <c r="O975" s="42" t="str">
        <f t="shared" si="93"/>
        <v>75</v>
      </c>
      <c r="P975" s="42">
        <f t="shared" si="94"/>
        <v>0</v>
      </c>
      <c r="Q975" s="43">
        <f t="shared" si="95"/>
        <v>4500</v>
      </c>
      <c r="R975" s="43">
        <f t="shared" si="96"/>
        <v>75</v>
      </c>
      <c r="U975" s="40"/>
      <c r="V975" s="40"/>
      <c r="W975" s="10"/>
      <c r="X975" s="6"/>
    </row>
    <row r="976" spans="1:24">
      <c r="A976" s="45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463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26">
        <v>34</v>
      </c>
      <c r="N976" s="41">
        <f t="shared" si="92"/>
        <v>2</v>
      </c>
      <c r="O976" s="42" t="str">
        <f t="shared" si="93"/>
        <v>34</v>
      </c>
      <c r="P976" s="42">
        <f t="shared" si="94"/>
        <v>0</v>
      </c>
      <c r="Q976" s="43">
        <f t="shared" si="95"/>
        <v>2040</v>
      </c>
      <c r="R976" s="43">
        <f t="shared" si="96"/>
        <v>34</v>
      </c>
      <c r="U976" s="40"/>
      <c r="V976" s="40"/>
      <c r="W976" s="10"/>
      <c r="X976" s="6"/>
    </row>
    <row r="977" spans="1:24">
      <c r="A977" s="45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26">
        <v>2250</v>
      </c>
      <c r="N977" s="41">
        <f t="shared" si="92"/>
        <v>4</v>
      </c>
      <c r="O977" s="42" t="str">
        <f t="shared" si="93"/>
        <v>22</v>
      </c>
      <c r="P977" s="42" t="str">
        <f t="shared" si="94"/>
        <v>50</v>
      </c>
      <c r="Q977" s="43">
        <f t="shared" si="95"/>
        <v>1370</v>
      </c>
      <c r="R977" s="43">
        <f t="shared" si="96"/>
        <v>22.833333333333332</v>
      </c>
      <c r="U977" s="40"/>
      <c r="V977" s="40"/>
      <c r="W977" s="10"/>
      <c r="X977" s="6"/>
    </row>
    <row r="978" spans="1:24">
      <c r="A978" s="45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26">
        <v>5450</v>
      </c>
      <c r="N978" s="41">
        <f t="shared" si="92"/>
        <v>4</v>
      </c>
      <c r="O978" s="42" t="str">
        <f t="shared" si="93"/>
        <v>54</v>
      </c>
      <c r="P978" s="42" t="str">
        <f t="shared" si="94"/>
        <v>50</v>
      </c>
      <c r="Q978" s="43">
        <f t="shared" si="95"/>
        <v>3290</v>
      </c>
      <c r="R978" s="43">
        <f t="shared" si="96"/>
        <v>54.833333333333336</v>
      </c>
      <c r="U978" s="40"/>
      <c r="V978" s="40"/>
      <c r="W978" s="10"/>
      <c r="X978" s="6"/>
    </row>
    <row r="979" spans="1:24">
      <c r="A979" s="45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26">
        <v>17</v>
      </c>
      <c r="N979" s="41">
        <f t="shared" si="92"/>
        <v>2</v>
      </c>
      <c r="O979" s="42" t="str">
        <f t="shared" si="93"/>
        <v>17</v>
      </c>
      <c r="P979" s="42">
        <f t="shared" si="94"/>
        <v>0</v>
      </c>
      <c r="Q979" s="43">
        <f t="shared" si="95"/>
        <v>1020</v>
      </c>
      <c r="R979" s="43">
        <f t="shared" si="96"/>
        <v>17</v>
      </c>
      <c r="U979" s="40"/>
      <c r="V979" s="40"/>
      <c r="W979" s="10"/>
      <c r="X979" s="6"/>
    </row>
    <row r="980" spans="1:24">
      <c r="A980" s="45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467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26">
        <v>66</v>
      </c>
      <c r="N980" s="41">
        <f t="shared" si="92"/>
        <v>2</v>
      </c>
      <c r="O980" s="42" t="str">
        <f t="shared" si="93"/>
        <v>66</v>
      </c>
      <c r="P980" s="42">
        <f t="shared" si="94"/>
        <v>0</v>
      </c>
      <c r="Q980" s="43">
        <f t="shared" si="95"/>
        <v>3960</v>
      </c>
      <c r="R980" s="43">
        <f t="shared" si="96"/>
        <v>66</v>
      </c>
      <c r="U980" s="40"/>
      <c r="V980" s="40"/>
      <c r="W980" s="10"/>
      <c r="X980" s="6"/>
    </row>
    <row r="981" spans="1:24">
      <c r="A981" s="45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467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26">
        <v>70</v>
      </c>
      <c r="N981" s="41">
        <f t="shared" si="92"/>
        <v>2</v>
      </c>
      <c r="O981" s="42" t="str">
        <f t="shared" si="93"/>
        <v>70</v>
      </c>
      <c r="P981" s="42">
        <f t="shared" si="94"/>
        <v>0</v>
      </c>
      <c r="Q981" s="43">
        <f t="shared" si="95"/>
        <v>4200</v>
      </c>
      <c r="R981" s="43">
        <f t="shared" si="96"/>
        <v>70</v>
      </c>
      <c r="U981" s="40"/>
      <c r="V981" s="40"/>
      <c r="W981" s="10"/>
      <c r="X981" s="6"/>
    </row>
    <row r="982" spans="1:24">
      <c r="A982" s="45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467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26">
        <v>46</v>
      </c>
      <c r="N982" s="41">
        <f t="shared" si="92"/>
        <v>2</v>
      </c>
      <c r="O982" s="42" t="str">
        <f t="shared" si="93"/>
        <v>46</v>
      </c>
      <c r="P982" s="42">
        <f t="shared" si="94"/>
        <v>0</v>
      </c>
      <c r="Q982" s="43">
        <f t="shared" si="95"/>
        <v>2760</v>
      </c>
      <c r="R982" s="43">
        <f t="shared" si="96"/>
        <v>46</v>
      </c>
      <c r="U982" s="40"/>
      <c r="V982" s="40"/>
      <c r="W982" s="10"/>
      <c r="X982" s="6"/>
    </row>
    <row r="983" spans="1:24">
      <c r="A983" s="45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469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26">
        <v>24</v>
      </c>
      <c r="N983" s="41">
        <f t="shared" si="92"/>
        <v>2</v>
      </c>
      <c r="O983" s="42" t="str">
        <f t="shared" si="93"/>
        <v>24</v>
      </c>
      <c r="P983" s="42">
        <f t="shared" si="94"/>
        <v>0</v>
      </c>
      <c r="Q983" s="43">
        <f t="shared" si="95"/>
        <v>1440</v>
      </c>
      <c r="R983" s="43">
        <f t="shared" si="96"/>
        <v>24</v>
      </c>
      <c r="U983" s="40"/>
      <c r="V983" s="40"/>
      <c r="W983" s="10"/>
      <c r="X983" s="6"/>
    </row>
    <row r="984" spans="1:24">
      <c r="A984" s="45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469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26">
        <v>12</v>
      </c>
      <c r="N984" s="41">
        <f t="shared" si="92"/>
        <v>2</v>
      </c>
      <c r="O984" s="42" t="str">
        <f t="shared" si="93"/>
        <v>12</v>
      </c>
      <c r="P984" s="42">
        <f t="shared" si="94"/>
        <v>0</v>
      </c>
      <c r="Q984" s="43">
        <f t="shared" si="95"/>
        <v>720</v>
      </c>
      <c r="R984" s="43">
        <f t="shared" si="96"/>
        <v>12</v>
      </c>
      <c r="U984" s="40"/>
      <c r="V984" s="40"/>
      <c r="W984" s="10"/>
      <c r="X984" s="6"/>
    </row>
    <row r="985" spans="1:24">
      <c r="A985" s="45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469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26">
        <v>39</v>
      </c>
      <c r="N985" s="41">
        <f t="shared" si="92"/>
        <v>2</v>
      </c>
      <c r="O985" s="42" t="str">
        <f t="shared" si="93"/>
        <v>39</v>
      </c>
      <c r="P985" s="42">
        <f t="shared" si="94"/>
        <v>0</v>
      </c>
      <c r="Q985" s="43">
        <f t="shared" si="95"/>
        <v>2340</v>
      </c>
      <c r="R985" s="43">
        <f t="shared" si="96"/>
        <v>39</v>
      </c>
      <c r="U985" s="40"/>
      <c r="V985" s="40"/>
      <c r="W985" s="10"/>
      <c r="X985" s="6"/>
    </row>
    <row r="986" spans="1:24">
      <c r="A986" s="45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469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26">
        <v>58</v>
      </c>
      <c r="N986" s="41">
        <f t="shared" si="92"/>
        <v>2</v>
      </c>
      <c r="O986" s="42" t="str">
        <f t="shared" si="93"/>
        <v>58</v>
      </c>
      <c r="P986" s="42">
        <f t="shared" si="94"/>
        <v>0</v>
      </c>
      <c r="Q986" s="43">
        <f t="shared" si="95"/>
        <v>3480</v>
      </c>
      <c r="R986" s="43">
        <f t="shared" si="96"/>
        <v>58</v>
      </c>
      <c r="U986" s="40"/>
      <c r="V986" s="40"/>
      <c r="W986" s="10"/>
      <c r="X986" s="6"/>
    </row>
    <row r="987" spans="1:24">
      <c r="A987" s="45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469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26">
        <v>34</v>
      </c>
      <c r="N987" s="41">
        <f t="shared" si="92"/>
        <v>2</v>
      </c>
      <c r="O987" s="42" t="str">
        <f t="shared" si="93"/>
        <v>34</v>
      </c>
      <c r="P987" s="42">
        <f t="shared" si="94"/>
        <v>0</v>
      </c>
      <c r="Q987" s="43">
        <f t="shared" si="95"/>
        <v>2040</v>
      </c>
      <c r="R987" s="43">
        <f t="shared" si="96"/>
        <v>34</v>
      </c>
      <c r="U987" s="40"/>
      <c r="V987" s="40"/>
      <c r="W987" s="10"/>
      <c r="X987" s="6"/>
    </row>
    <row r="988" spans="1:24">
      <c r="A988" s="45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26">
        <v>64</v>
      </c>
      <c r="N988" s="41">
        <f t="shared" si="92"/>
        <v>2</v>
      </c>
      <c r="O988" s="42" t="str">
        <f t="shared" si="93"/>
        <v>64</v>
      </c>
      <c r="P988" s="42">
        <f t="shared" si="94"/>
        <v>0</v>
      </c>
      <c r="Q988" s="43">
        <f t="shared" si="95"/>
        <v>3840</v>
      </c>
      <c r="R988" s="43">
        <f t="shared" si="96"/>
        <v>64</v>
      </c>
      <c r="U988" s="40"/>
      <c r="V988" s="40"/>
      <c r="W988" s="10"/>
      <c r="X988" s="6"/>
    </row>
    <row r="989" spans="1:24">
      <c r="A989" s="45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26">
        <v>42</v>
      </c>
      <c r="N989" s="41">
        <f t="shared" si="92"/>
        <v>2</v>
      </c>
      <c r="O989" s="42" t="str">
        <f t="shared" si="93"/>
        <v>42</v>
      </c>
      <c r="P989" s="42">
        <f t="shared" si="94"/>
        <v>0</v>
      </c>
      <c r="Q989" s="43">
        <f t="shared" si="95"/>
        <v>2520</v>
      </c>
      <c r="R989" s="43">
        <f t="shared" si="96"/>
        <v>42</v>
      </c>
      <c r="U989" s="40"/>
      <c r="V989" s="40"/>
      <c r="W989" s="10"/>
      <c r="X989" s="6"/>
    </row>
    <row r="990" spans="1:24">
      <c r="A990" s="45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470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26">
        <v>10</v>
      </c>
      <c r="N990" s="41">
        <f t="shared" si="92"/>
        <v>2</v>
      </c>
      <c r="O990" s="42" t="str">
        <f t="shared" si="93"/>
        <v>10</v>
      </c>
      <c r="P990" s="42">
        <f t="shared" si="94"/>
        <v>0</v>
      </c>
      <c r="Q990" s="43">
        <f t="shared" si="95"/>
        <v>600</v>
      </c>
      <c r="R990" s="43">
        <f t="shared" si="96"/>
        <v>10</v>
      </c>
      <c r="U990" s="40"/>
      <c r="V990" s="40"/>
      <c r="W990" s="10"/>
      <c r="X990" s="6"/>
    </row>
    <row r="991" spans="1:24">
      <c r="A991" s="45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470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26">
        <v>2010</v>
      </c>
      <c r="N991" s="41">
        <f t="shared" si="92"/>
        <v>4</v>
      </c>
      <c r="O991" s="42" t="str">
        <f t="shared" si="93"/>
        <v>20</v>
      </c>
      <c r="P991" s="42" t="str">
        <f t="shared" si="94"/>
        <v>10</v>
      </c>
      <c r="Q991" s="43">
        <f t="shared" si="95"/>
        <v>1210</v>
      </c>
      <c r="R991" s="43">
        <f t="shared" si="96"/>
        <v>20.166666666666668</v>
      </c>
      <c r="U991" s="40"/>
      <c r="V991" s="40"/>
      <c r="W991" s="10"/>
      <c r="X991" s="6"/>
    </row>
    <row r="992" spans="1:24">
      <c r="A992" s="45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26">
        <v>4330</v>
      </c>
      <c r="N992" s="41">
        <f t="shared" si="92"/>
        <v>4</v>
      </c>
      <c r="O992" s="42" t="str">
        <f t="shared" si="93"/>
        <v>43</v>
      </c>
      <c r="P992" s="42" t="str">
        <f t="shared" si="94"/>
        <v>30</v>
      </c>
      <c r="Q992" s="43">
        <f t="shared" si="95"/>
        <v>2610</v>
      </c>
      <c r="R992" s="43">
        <f t="shared" si="96"/>
        <v>43.5</v>
      </c>
      <c r="U992" s="40"/>
      <c r="V992" s="40"/>
      <c r="W992" s="10"/>
      <c r="X992" s="6"/>
    </row>
    <row r="993" spans="1:24">
      <c r="A993" s="45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26">
        <v>3939</v>
      </c>
      <c r="N993" s="41">
        <f t="shared" si="92"/>
        <v>4</v>
      </c>
      <c r="O993" s="42" t="str">
        <f t="shared" si="93"/>
        <v>39</v>
      </c>
      <c r="P993" s="42" t="str">
        <f t="shared" si="94"/>
        <v>39</v>
      </c>
      <c r="Q993" s="43">
        <f t="shared" si="95"/>
        <v>2379</v>
      </c>
      <c r="R993" s="43">
        <f t="shared" si="96"/>
        <v>39.65</v>
      </c>
      <c r="U993" s="40"/>
      <c r="V993" s="40"/>
      <c r="W993" s="10"/>
      <c r="X993" s="6"/>
    </row>
    <row r="994" spans="1:24">
      <c r="A994" s="45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26">
        <v>6130</v>
      </c>
      <c r="N994" s="41">
        <f t="shared" si="92"/>
        <v>4</v>
      </c>
      <c r="O994" s="42" t="str">
        <f t="shared" si="93"/>
        <v>61</v>
      </c>
      <c r="P994" s="42" t="str">
        <f t="shared" si="94"/>
        <v>30</v>
      </c>
      <c r="Q994" s="43">
        <f t="shared" si="95"/>
        <v>3690</v>
      </c>
      <c r="R994" s="43">
        <f t="shared" si="96"/>
        <v>61.5</v>
      </c>
      <c r="U994" s="40"/>
      <c r="V994" s="40"/>
      <c r="W994" s="10"/>
      <c r="X994" s="6"/>
    </row>
    <row r="995" spans="1:24">
      <c r="A995" s="45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26">
        <v>530</v>
      </c>
      <c r="N995" s="41">
        <f t="shared" si="92"/>
        <v>3</v>
      </c>
      <c r="O995" s="42" t="str">
        <f t="shared" si="93"/>
        <v>53</v>
      </c>
      <c r="P995" s="42" t="str">
        <f t="shared" si="94"/>
        <v>0</v>
      </c>
      <c r="Q995" s="43">
        <f t="shared" si="95"/>
        <v>3180</v>
      </c>
      <c r="R995" s="43">
        <f t="shared" si="96"/>
        <v>53</v>
      </c>
      <c r="U995" s="40"/>
      <c r="V995" s="40"/>
      <c r="W995" s="10"/>
      <c r="X995" s="6"/>
    </row>
    <row r="996" spans="1:24">
      <c r="A996" s="45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456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26">
        <v>127</v>
      </c>
      <c r="N996" s="41">
        <f t="shared" si="92"/>
        <v>3</v>
      </c>
      <c r="O996" s="42" t="str">
        <f t="shared" si="93"/>
        <v>12</v>
      </c>
      <c r="P996" s="42" t="str">
        <f t="shared" si="94"/>
        <v>7</v>
      </c>
      <c r="Q996" s="43">
        <f t="shared" si="95"/>
        <v>727</v>
      </c>
      <c r="R996" s="43">
        <f t="shared" si="96"/>
        <v>12.116666666666667</v>
      </c>
      <c r="U996" s="40"/>
      <c r="V996" s="40"/>
      <c r="W996" s="10"/>
      <c r="X996" s="6"/>
    </row>
    <row r="997" spans="1:24">
      <c r="A997" s="45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456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26">
        <v>64</v>
      </c>
      <c r="N997" s="41">
        <f t="shared" si="92"/>
        <v>2</v>
      </c>
      <c r="O997" s="42" t="str">
        <f t="shared" si="93"/>
        <v>64</v>
      </c>
      <c r="P997" s="42">
        <f t="shared" si="94"/>
        <v>0</v>
      </c>
      <c r="Q997" s="43">
        <f t="shared" si="95"/>
        <v>3840</v>
      </c>
      <c r="R997" s="43">
        <f t="shared" si="96"/>
        <v>64</v>
      </c>
      <c r="U997" s="40"/>
      <c r="V997" s="40"/>
      <c r="W997" s="10"/>
      <c r="X997" s="6"/>
    </row>
    <row r="998" spans="1:24">
      <c r="A998" s="45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456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26">
        <v>682</v>
      </c>
      <c r="N998" s="41">
        <f t="shared" si="92"/>
        <v>3</v>
      </c>
      <c r="O998" s="42" t="str">
        <f t="shared" si="93"/>
        <v>68</v>
      </c>
      <c r="P998" s="42" t="str">
        <f t="shared" si="94"/>
        <v>2</v>
      </c>
      <c r="Q998" s="43">
        <f t="shared" si="95"/>
        <v>4082</v>
      </c>
      <c r="R998" s="43">
        <f t="shared" si="96"/>
        <v>68.033333333333331</v>
      </c>
      <c r="U998" s="40"/>
      <c r="V998" s="40"/>
      <c r="W998" s="10"/>
      <c r="X998" s="6"/>
    </row>
    <row r="999" spans="1:24">
      <c r="A999" s="45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26">
        <v>183</v>
      </c>
      <c r="N999" s="41">
        <f t="shared" si="92"/>
        <v>3</v>
      </c>
      <c r="O999" s="42" t="str">
        <f t="shared" si="93"/>
        <v>18</v>
      </c>
      <c r="P999" s="42" t="str">
        <f t="shared" si="94"/>
        <v>3</v>
      </c>
      <c r="Q999" s="43">
        <f t="shared" si="95"/>
        <v>1083</v>
      </c>
      <c r="R999" s="43">
        <f t="shared" si="96"/>
        <v>18.05</v>
      </c>
      <c r="U999" s="40"/>
      <c r="V999" s="40"/>
      <c r="W999" s="10"/>
      <c r="X999" s="6"/>
    </row>
    <row r="1000" spans="1:24">
      <c r="A1000" s="45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26">
        <v>195</v>
      </c>
      <c r="N1000" s="41">
        <f t="shared" si="92"/>
        <v>3</v>
      </c>
      <c r="O1000" s="42" t="str">
        <f t="shared" si="93"/>
        <v>19</v>
      </c>
      <c r="P1000" s="42" t="str">
        <f t="shared" si="94"/>
        <v>5</v>
      </c>
      <c r="Q1000" s="43">
        <f t="shared" si="95"/>
        <v>1145</v>
      </c>
      <c r="R1000" s="43">
        <f t="shared" si="96"/>
        <v>19.083333333333332</v>
      </c>
      <c r="U1000" s="40"/>
      <c r="V1000" s="40"/>
      <c r="W1000" s="10"/>
      <c r="X1000" s="6"/>
    </row>
    <row r="1001" spans="1:24">
      <c r="A1001" s="45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26">
        <v>635</v>
      </c>
      <c r="N1001" s="41">
        <f t="shared" si="92"/>
        <v>3</v>
      </c>
      <c r="O1001" s="42" t="str">
        <f t="shared" si="93"/>
        <v>63</v>
      </c>
      <c r="P1001" s="42" t="str">
        <f t="shared" si="94"/>
        <v>5</v>
      </c>
      <c r="Q1001" s="43">
        <f t="shared" si="95"/>
        <v>3785</v>
      </c>
      <c r="R1001" s="43">
        <f t="shared" si="96"/>
        <v>63.083333333333336</v>
      </c>
      <c r="U1001" s="40"/>
      <c r="V1001" s="40"/>
      <c r="W1001" s="10"/>
      <c r="X1001" s="6"/>
    </row>
    <row r="1002" spans="1:24">
      <c r="A1002" s="45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26">
        <v>253</v>
      </c>
      <c r="N1002" s="41">
        <f t="shared" si="92"/>
        <v>3</v>
      </c>
      <c r="O1002" s="42" t="str">
        <f t="shared" si="93"/>
        <v>25</v>
      </c>
      <c r="P1002" s="42" t="str">
        <f t="shared" si="94"/>
        <v>3</v>
      </c>
      <c r="Q1002" s="43">
        <f t="shared" si="95"/>
        <v>1503</v>
      </c>
      <c r="R1002" s="43">
        <f t="shared" si="96"/>
        <v>25.05</v>
      </c>
      <c r="U1002" s="40"/>
      <c r="V1002" s="40"/>
      <c r="W1002" s="10"/>
      <c r="X1002" s="6"/>
    </row>
    <row r="1003" spans="1:24">
      <c r="A1003" s="45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26">
        <v>2</v>
      </c>
      <c r="N1003" s="41">
        <f t="shared" si="92"/>
        <v>1</v>
      </c>
      <c r="O1003" s="42" t="str">
        <f t="shared" si="93"/>
        <v>2</v>
      </c>
      <c r="P1003" s="42">
        <f t="shared" si="94"/>
        <v>0</v>
      </c>
      <c r="Q1003" s="43">
        <f t="shared" si="95"/>
        <v>120</v>
      </c>
      <c r="R1003" s="43">
        <f t="shared" si="96"/>
        <v>2</v>
      </c>
      <c r="U1003" s="40"/>
      <c r="V1003" s="40"/>
      <c r="W1003" s="10"/>
      <c r="X1003" s="6"/>
    </row>
    <row r="1004" spans="1:24">
      <c r="A1004" s="45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26">
        <v>315</v>
      </c>
      <c r="N1004" s="41">
        <f t="shared" si="92"/>
        <v>3</v>
      </c>
      <c r="O1004" s="42" t="str">
        <f t="shared" si="93"/>
        <v>31</v>
      </c>
      <c r="P1004" s="42" t="str">
        <f t="shared" si="94"/>
        <v>5</v>
      </c>
      <c r="Q1004" s="43">
        <f t="shared" si="95"/>
        <v>1865</v>
      </c>
      <c r="R1004" s="43">
        <f t="shared" si="96"/>
        <v>31.083333333333332</v>
      </c>
      <c r="U1004" s="40"/>
      <c r="V1004" s="40"/>
      <c r="W1004" s="10"/>
      <c r="X1004" s="6"/>
    </row>
    <row r="1005" spans="1:24">
      <c r="A1005" s="45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26">
        <v>29</v>
      </c>
      <c r="N1005" s="41">
        <f t="shared" si="92"/>
        <v>2</v>
      </c>
      <c r="O1005" s="42" t="str">
        <f t="shared" si="93"/>
        <v>29</v>
      </c>
      <c r="P1005" s="42">
        <f t="shared" si="94"/>
        <v>0</v>
      </c>
      <c r="Q1005" s="43">
        <f t="shared" si="95"/>
        <v>1740</v>
      </c>
      <c r="R1005" s="43">
        <f t="shared" si="96"/>
        <v>29</v>
      </c>
      <c r="U1005" s="40"/>
      <c r="V1005" s="40"/>
      <c r="W1005" s="10"/>
      <c r="X1005" s="6"/>
    </row>
    <row r="1006" spans="1:24">
      <c r="A1006" s="45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26">
        <v>225</v>
      </c>
      <c r="N1006" s="41">
        <f t="shared" si="92"/>
        <v>3</v>
      </c>
      <c r="O1006" s="42" t="str">
        <f t="shared" si="93"/>
        <v>22</v>
      </c>
      <c r="P1006" s="42" t="str">
        <f t="shared" si="94"/>
        <v>5</v>
      </c>
      <c r="Q1006" s="43">
        <f t="shared" si="95"/>
        <v>1325</v>
      </c>
      <c r="R1006" s="43">
        <f t="shared" si="96"/>
        <v>22.083333333333332</v>
      </c>
      <c r="U1006" s="40"/>
      <c r="V1006" s="40"/>
      <c r="W1006" s="10"/>
      <c r="X1006" s="6"/>
    </row>
    <row r="1007" spans="1:24">
      <c r="A1007" s="45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26">
        <v>442</v>
      </c>
      <c r="N1007" s="41">
        <f t="shared" si="92"/>
        <v>3</v>
      </c>
      <c r="O1007" s="42" t="str">
        <f t="shared" si="93"/>
        <v>44</v>
      </c>
      <c r="P1007" s="42" t="str">
        <f t="shared" si="94"/>
        <v>2</v>
      </c>
      <c r="Q1007" s="43">
        <f t="shared" si="95"/>
        <v>2642</v>
      </c>
      <c r="R1007" s="43">
        <f t="shared" si="96"/>
        <v>44.033333333333331</v>
      </c>
      <c r="U1007" s="40"/>
      <c r="V1007" s="40"/>
      <c r="W1007" s="10"/>
      <c r="X1007" s="6"/>
    </row>
    <row r="1008" spans="1:24">
      <c r="A1008" s="45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26">
        <v>23</v>
      </c>
      <c r="N1008" s="41">
        <f t="shared" si="92"/>
        <v>2</v>
      </c>
      <c r="O1008" s="42" t="str">
        <f t="shared" si="93"/>
        <v>23</v>
      </c>
      <c r="P1008" s="42">
        <f t="shared" si="94"/>
        <v>0</v>
      </c>
      <c r="Q1008" s="43">
        <f t="shared" si="95"/>
        <v>1380</v>
      </c>
      <c r="R1008" s="43">
        <f t="shared" si="96"/>
        <v>23</v>
      </c>
      <c r="U1008" s="40"/>
      <c r="V1008" s="40"/>
      <c r="W1008" s="10"/>
      <c r="X1008" s="6"/>
    </row>
    <row r="1009" spans="1:24">
      <c r="A1009" s="45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26">
        <v>761</v>
      </c>
      <c r="N1009" s="41">
        <f t="shared" si="92"/>
        <v>3</v>
      </c>
      <c r="O1009" s="42" t="str">
        <f>IF(N1009="1",$M1009,IF(N1009=2,LEFT($M1009,2),LEFT($M1009,2)))</f>
        <v>76</v>
      </c>
      <c r="P1009" s="42" t="str">
        <f t="shared" si="94"/>
        <v>1</v>
      </c>
      <c r="Q1009" s="43">
        <f t="shared" si="95"/>
        <v>4561</v>
      </c>
      <c r="R1009" s="43">
        <f t="shared" si="96"/>
        <v>76.016666666666666</v>
      </c>
      <c r="U1009" s="40"/>
      <c r="V1009" s="40"/>
      <c r="W1009" s="10"/>
      <c r="X1009" s="6"/>
    </row>
    <row r="1010" spans="1:24">
      <c r="A1010" s="45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26">
        <v>145</v>
      </c>
      <c r="N1010" s="41">
        <f t="shared" si="92"/>
        <v>3</v>
      </c>
      <c r="O1010" s="42" t="str">
        <f t="shared" si="93"/>
        <v>14</v>
      </c>
      <c r="P1010" s="42" t="str">
        <f t="shared" si="94"/>
        <v>5</v>
      </c>
      <c r="Q1010" s="43">
        <f t="shared" si="95"/>
        <v>845</v>
      </c>
      <c r="R1010" s="43">
        <f t="shared" si="96"/>
        <v>14.083333333333334</v>
      </c>
      <c r="U1010" s="40"/>
      <c r="V1010" s="40"/>
      <c r="W1010" s="10"/>
      <c r="X1010" s="6"/>
    </row>
    <row r="1011" spans="1:24">
      <c r="A1011" s="45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26">
        <v>12</v>
      </c>
      <c r="N1011" s="41">
        <f t="shared" si="92"/>
        <v>2</v>
      </c>
      <c r="O1011" s="42" t="str">
        <f t="shared" si="93"/>
        <v>12</v>
      </c>
      <c r="P1011" s="42">
        <f t="shared" si="94"/>
        <v>0</v>
      </c>
      <c r="Q1011" s="43">
        <f t="shared" si="95"/>
        <v>720</v>
      </c>
      <c r="R1011" s="43">
        <f t="shared" si="96"/>
        <v>12</v>
      </c>
      <c r="U1011" s="40"/>
      <c r="V1011" s="40"/>
      <c r="W1011" s="10"/>
      <c r="X1011" s="6"/>
    </row>
    <row r="1012" spans="1:24">
      <c r="A1012" s="45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26">
        <v>14</v>
      </c>
      <c r="N1012" s="41">
        <f t="shared" si="92"/>
        <v>2</v>
      </c>
      <c r="O1012" s="42" t="str">
        <f t="shared" si="93"/>
        <v>14</v>
      </c>
      <c r="P1012" s="42">
        <f t="shared" si="94"/>
        <v>0</v>
      </c>
      <c r="Q1012" s="43">
        <f t="shared" si="95"/>
        <v>840</v>
      </c>
      <c r="R1012" s="43">
        <f t="shared" si="96"/>
        <v>14</v>
      </c>
      <c r="U1012" s="40"/>
      <c r="V1012" s="40"/>
      <c r="W1012" s="10"/>
      <c r="X1012" s="6"/>
    </row>
    <row r="1013" spans="1:24">
      <c r="A1013" s="45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26">
        <v>205</v>
      </c>
      <c r="N1013" s="41">
        <f t="shared" si="92"/>
        <v>3</v>
      </c>
      <c r="O1013" s="42" t="str">
        <f t="shared" si="93"/>
        <v>20</v>
      </c>
      <c r="P1013" s="42" t="str">
        <f t="shared" si="94"/>
        <v>5</v>
      </c>
      <c r="Q1013" s="43">
        <f t="shared" si="95"/>
        <v>1205</v>
      </c>
      <c r="R1013" s="43">
        <f t="shared" si="96"/>
        <v>20.083333333333332</v>
      </c>
      <c r="U1013" s="40"/>
      <c r="V1013" s="40"/>
      <c r="W1013" s="10"/>
      <c r="X1013" s="6"/>
    </row>
    <row r="1014" spans="1:24">
      <c r="A1014" s="45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472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26">
        <v>101</v>
      </c>
      <c r="N1014" s="41">
        <f t="shared" si="92"/>
        <v>3</v>
      </c>
      <c r="O1014" s="42" t="str">
        <f t="shared" si="93"/>
        <v>10</v>
      </c>
      <c r="P1014" s="42" t="str">
        <f t="shared" si="94"/>
        <v>1</v>
      </c>
      <c r="Q1014" s="43">
        <f t="shared" si="95"/>
        <v>601</v>
      </c>
      <c r="R1014" s="43">
        <f t="shared" si="96"/>
        <v>10.016666666666667</v>
      </c>
      <c r="U1014" s="40"/>
      <c r="V1014" s="40"/>
      <c r="W1014" s="10"/>
      <c r="X1014" s="6"/>
    </row>
    <row r="1015" spans="1:24">
      <c r="A1015" s="45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472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26">
        <v>228</v>
      </c>
      <c r="N1015" s="41">
        <f t="shared" si="92"/>
        <v>3</v>
      </c>
      <c r="O1015" s="42" t="str">
        <f t="shared" si="93"/>
        <v>22</v>
      </c>
      <c r="P1015" s="42" t="str">
        <f t="shared" si="94"/>
        <v>8</v>
      </c>
      <c r="Q1015" s="43">
        <f t="shared" si="95"/>
        <v>1328</v>
      </c>
      <c r="R1015" s="43">
        <f t="shared" si="96"/>
        <v>22.133333333333333</v>
      </c>
      <c r="U1015" s="40"/>
      <c r="V1015" s="40"/>
      <c r="W1015" s="10"/>
      <c r="X1015" s="6"/>
    </row>
    <row r="1016" spans="1:24">
      <c r="A1016" s="45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472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26">
        <v>477</v>
      </c>
      <c r="N1016" s="41">
        <f t="shared" si="92"/>
        <v>3</v>
      </c>
      <c r="O1016" s="42" t="str">
        <f t="shared" si="93"/>
        <v>47</v>
      </c>
      <c r="P1016" s="42" t="str">
        <f t="shared" si="94"/>
        <v>7</v>
      </c>
      <c r="Q1016" s="43">
        <f t="shared" si="95"/>
        <v>2827</v>
      </c>
      <c r="R1016" s="43">
        <f t="shared" si="96"/>
        <v>47.116666666666667</v>
      </c>
      <c r="U1016" s="40"/>
      <c r="V1016" s="40"/>
      <c r="W1016" s="10"/>
      <c r="X1016" s="6"/>
    </row>
    <row r="1017" spans="1:24">
      <c r="A1017" s="45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472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26">
        <v>38</v>
      </c>
      <c r="N1017" s="41">
        <f t="shared" si="92"/>
        <v>2</v>
      </c>
      <c r="O1017" s="42" t="str">
        <f t="shared" si="93"/>
        <v>38</v>
      </c>
      <c r="P1017" s="42">
        <f t="shared" si="94"/>
        <v>0</v>
      </c>
      <c r="Q1017" s="43">
        <f t="shared" si="95"/>
        <v>2280</v>
      </c>
      <c r="R1017" s="43">
        <f t="shared" si="96"/>
        <v>38</v>
      </c>
      <c r="U1017" s="40"/>
      <c r="V1017" s="40"/>
      <c r="W1017" s="10"/>
      <c r="X1017" s="6"/>
    </row>
    <row r="1018" spans="1:24">
      <c r="A1018" s="45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472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26">
        <v>559</v>
      </c>
      <c r="N1018" s="41">
        <f t="shared" si="92"/>
        <v>3</v>
      </c>
      <c r="O1018" s="42" t="str">
        <f t="shared" si="93"/>
        <v>55</v>
      </c>
      <c r="P1018" s="42" t="str">
        <f t="shared" si="94"/>
        <v>9</v>
      </c>
      <c r="Q1018" s="43">
        <f t="shared" si="95"/>
        <v>3309</v>
      </c>
      <c r="R1018" s="43">
        <f t="shared" si="96"/>
        <v>55.15</v>
      </c>
      <c r="U1018" s="40"/>
      <c r="V1018" s="40"/>
      <c r="W1018" s="10"/>
      <c r="X1018" s="6"/>
    </row>
    <row r="1019" spans="1:24">
      <c r="A1019" s="45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26">
        <v>114</v>
      </c>
      <c r="N1019" s="41">
        <f t="shared" si="92"/>
        <v>3</v>
      </c>
      <c r="O1019" s="42" t="str">
        <f t="shared" si="93"/>
        <v>11</v>
      </c>
      <c r="P1019" s="42" t="str">
        <f t="shared" si="94"/>
        <v>4</v>
      </c>
      <c r="Q1019" s="43">
        <f t="shared" si="95"/>
        <v>664</v>
      </c>
      <c r="R1019" s="43">
        <f t="shared" si="96"/>
        <v>11.066666666666666</v>
      </c>
      <c r="U1019" s="40"/>
      <c r="V1019" s="40"/>
      <c r="W1019" s="10"/>
      <c r="X1019" s="6"/>
    </row>
    <row r="1020" spans="1:24">
      <c r="A1020" s="45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26">
        <v>49</v>
      </c>
      <c r="N1020" s="41">
        <f t="shared" si="92"/>
        <v>2</v>
      </c>
      <c r="O1020" s="42" t="str">
        <f t="shared" si="93"/>
        <v>49</v>
      </c>
      <c r="P1020" s="42">
        <f t="shared" si="94"/>
        <v>0</v>
      </c>
      <c r="Q1020" s="43">
        <f t="shared" si="95"/>
        <v>2940</v>
      </c>
      <c r="R1020" s="43">
        <f t="shared" si="96"/>
        <v>49</v>
      </c>
      <c r="U1020" s="40"/>
      <c r="V1020" s="40"/>
      <c r="W1020" s="10"/>
      <c r="X1020" s="6"/>
    </row>
    <row r="1021" spans="1:24">
      <c r="A1021" s="45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26">
        <v>458</v>
      </c>
      <c r="N1021" s="41">
        <f t="shared" si="92"/>
        <v>3</v>
      </c>
      <c r="O1021" s="42" t="str">
        <f t="shared" si="93"/>
        <v>45</v>
      </c>
      <c r="P1021" s="42" t="str">
        <f t="shared" si="94"/>
        <v>8</v>
      </c>
      <c r="Q1021" s="43">
        <f t="shared" si="95"/>
        <v>2708</v>
      </c>
      <c r="R1021" s="43">
        <f t="shared" si="96"/>
        <v>45.133333333333333</v>
      </c>
      <c r="U1021" s="40"/>
      <c r="V1021" s="40"/>
      <c r="W1021" s="10"/>
      <c r="X1021" s="6"/>
    </row>
    <row r="1022" spans="1:24">
      <c r="A1022" s="45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26">
        <v>9</v>
      </c>
      <c r="N1022" s="41">
        <f t="shared" si="92"/>
        <v>1</v>
      </c>
      <c r="O1022" s="42" t="str">
        <f t="shared" si="93"/>
        <v>9</v>
      </c>
      <c r="P1022" s="42">
        <f t="shared" si="94"/>
        <v>0</v>
      </c>
      <c r="Q1022" s="43">
        <f t="shared" si="95"/>
        <v>540</v>
      </c>
      <c r="R1022" s="43">
        <f t="shared" si="96"/>
        <v>9</v>
      </c>
      <c r="U1022" s="40"/>
      <c r="V1022" s="40"/>
      <c r="W1022" s="10"/>
      <c r="X1022" s="6"/>
    </row>
    <row r="1023" spans="1:24">
      <c r="A1023" s="45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26">
        <v>102</v>
      </c>
      <c r="N1023" s="41">
        <f t="shared" si="92"/>
        <v>3</v>
      </c>
      <c r="O1023" s="42" t="str">
        <f t="shared" si="93"/>
        <v>10</v>
      </c>
      <c r="P1023" s="42" t="str">
        <f t="shared" si="94"/>
        <v>2</v>
      </c>
      <c r="Q1023" s="43">
        <f t="shared" si="95"/>
        <v>602</v>
      </c>
      <c r="R1023" s="43">
        <f t="shared" si="96"/>
        <v>10.033333333333333</v>
      </c>
      <c r="U1023" s="40"/>
      <c r="V1023" s="40"/>
      <c r="W1023" s="10"/>
      <c r="X1023" s="6"/>
    </row>
    <row r="1024" spans="1:24">
      <c r="A1024" s="45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26">
        <v>5</v>
      </c>
      <c r="N1024" s="41">
        <f t="shared" si="92"/>
        <v>1</v>
      </c>
      <c r="O1024" s="42" t="str">
        <f t="shared" si="93"/>
        <v>5</v>
      </c>
      <c r="P1024" s="42">
        <f t="shared" si="94"/>
        <v>0</v>
      </c>
      <c r="Q1024" s="43">
        <f t="shared" si="95"/>
        <v>300</v>
      </c>
      <c r="R1024" s="43">
        <f t="shared" si="96"/>
        <v>5</v>
      </c>
      <c r="U1024" s="40"/>
      <c r="V1024" s="40"/>
      <c r="W1024" s="10"/>
      <c r="X1024" s="6"/>
    </row>
    <row r="1025" spans="1:24">
      <c r="A1025" s="45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26">
        <v>61</v>
      </c>
      <c r="N1025" s="41">
        <f t="shared" si="92"/>
        <v>2</v>
      </c>
      <c r="O1025" s="42" t="str">
        <f t="shared" si="93"/>
        <v>61</v>
      </c>
      <c r="P1025" s="42">
        <f t="shared" si="94"/>
        <v>0</v>
      </c>
      <c r="Q1025" s="43">
        <f t="shared" si="95"/>
        <v>3660</v>
      </c>
      <c r="R1025" s="43">
        <f t="shared" si="96"/>
        <v>61</v>
      </c>
      <c r="U1025" s="40"/>
      <c r="V1025" s="40"/>
      <c r="W1025" s="10"/>
      <c r="X1025" s="6"/>
    </row>
    <row r="1026" spans="1:24">
      <c r="A1026" s="45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26">
        <v>6</v>
      </c>
      <c r="N1026" s="41">
        <f t="shared" si="92"/>
        <v>1</v>
      </c>
      <c r="O1026" s="42" t="str">
        <f t="shared" si="93"/>
        <v>6</v>
      </c>
      <c r="P1026" s="42">
        <f t="shared" si="94"/>
        <v>0</v>
      </c>
      <c r="Q1026" s="43">
        <f t="shared" si="95"/>
        <v>360</v>
      </c>
      <c r="R1026" s="43">
        <f t="shared" si="96"/>
        <v>6</v>
      </c>
      <c r="U1026" s="40"/>
      <c r="V1026" s="40"/>
      <c r="W1026" s="10"/>
      <c r="X1026" s="6"/>
    </row>
    <row r="1027" spans="1:24">
      <c r="A1027" s="45">
        <v>45444</v>
      </c>
      <c r="B1027" s="1" t="str">
        <f t="shared" ref="B1027:B1038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26">
        <v>374</v>
      </c>
      <c r="N1027" s="41">
        <f t="shared" ref="N1027:N1038" si="98">LEN($M1027)</f>
        <v>3</v>
      </c>
      <c r="O1027" s="42" t="str">
        <f t="shared" ref="O1027:O1038" si="99">IF(N1027="1",$M1027,IF(N1027=2,LEFT($M1027,2),LEFT($M1027,2)))</f>
        <v>37</v>
      </c>
      <c r="P1027" s="42" t="str">
        <f t="shared" ref="P1027:P1038" si="100">IF(N1027&lt;=2,0,MID($M1027,3,3))</f>
        <v>4</v>
      </c>
      <c r="Q1027" s="43">
        <f t="shared" ref="Q1027:Q1038" si="101">(O1027*60)+P1027</f>
        <v>2224</v>
      </c>
      <c r="R1027" s="43">
        <f t="shared" ref="R1027:R1038" si="102">+Q1027/60</f>
        <v>37.06666666666667</v>
      </c>
      <c r="U1027" s="40"/>
      <c r="V1027" s="40"/>
      <c r="W1027" s="10"/>
      <c r="X1027" s="6"/>
    </row>
    <row r="1028" spans="1:24">
      <c r="A1028" s="45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26">
        <v>104</v>
      </c>
      <c r="N1028" s="41">
        <f t="shared" si="98"/>
        <v>3</v>
      </c>
      <c r="O1028" s="42" t="str">
        <f t="shared" si="99"/>
        <v>10</v>
      </c>
      <c r="P1028" s="42" t="str">
        <f t="shared" si="100"/>
        <v>4</v>
      </c>
      <c r="Q1028" s="43">
        <f t="shared" si="101"/>
        <v>604</v>
      </c>
      <c r="R1028" s="43">
        <f t="shared" si="102"/>
        <v>10.066666666666666</v>
      </c>
      <c r="U1028" s="40"/>
      <c r="V1028" s="40"/>
      <c r="W1028" s="10"/>
      <c r="X1028" s="6"/>
    </row>
    <row r="1029" spans="1:24">
      <c r="A1029" s="45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26">
        <v>424</v>
      </c>
      <c r="N1029" s="41">
        <f t="shared" si="98"/>
        <v>3</v>
      </c>
      <c r="O1029" s="42" t="str">
        <f t="shared" si="99"/>
        <v>42</v>
      </c>
      <c r="P1029" s="42" t="str">
        <f t="shared" si="100"/>
        <v>4</v>
      </c>
      <c r="Q1029" s="43">
        <f t="shared" si="101"/>
        <v>2524</v>
      </c>
      <c r="R1029" s="43">
        <f t="shared" si="102"/>
        <v>42.06666666666667</v>
      </c>
      <c r="U1029" s="40"/>
      <c r="V1029" s="40"/>
      <c r="W1029" s="10"/>
      <c r="X1029" s="6"/>
    </row>
    <row r="1030" spans="1:24">
      <c r="A1030" s="45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26">
        <v>217</v>
      </c>
      <c r="N1030" s="41">
        <f t="shared" si="98"/>
        <v>3</v>
      </c>
      <c r="O1030" s="42" t="str">
        <f t="shared" si="99"/>
        <v>21</v>
      </c>
      <c r="P1030" s="42" t="str">
        <f t="shared" si="100"/>
        <v>7</v>
      </c>
      <c r="Q1030" s="43">
        <f t="shared" si="101"/>
        <v>1267</v>
      </c>
      <c r="R1030" s="43">
        <f t="shared" si="102"/>
        <v>21.116666666666667</v>
      </c>
      <c r="U1030" s="40"/>
      <c r="V1030" s="40"/>
      <c r="W1030" s="10"/>
      <c r="X1030" s="6"/>
    </row>
    <row r="1031" spans="1:24">
      <c r="A1031" s="45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26">
        <v>927</v>
      </c>
      <c r="N1031" s="41">
        <f t="shared" si="98"/>
        <v>3</v>
      </c>
      <c r="O1031" s="42" t="str">
        <f t="shared" si="99"/>
        <v>92</v>
      </c>
      <c r="P1031" s="42" t="str">
        <f t="shared" si="100"/>
        <v>7</v>
      </c>
      <c r="Q1031" s="43">
        <f t="shared" si="101"/>
        <v>5527</v>
      </c>
      <c r="R1031" s="43">
        <f t="shared" si="102"/>
        <v>92.11666666666666</v>
      </c>
      <c r="U1031" s="40"/>
      <c r="V1031" s="40"/>
      <c r="W1031" s="10"/>
      <c r="X1031" s="6"/>
    </row>
    <row r="1032" spans="1:24">
      <c r="A1032" s="45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26">
        <v>100</v>
      </c>
      <c r="N1032" s="41">
        <f t="shared" si="98"/>
        <v>3</v>
      </c>
      <c r="O1032" s="42" t="str">
        <f t="shared" si="99"/>
        <v>10</v>
      </c>
      <c r="P1032" s="42" t="str">
        <f t="shared" si="100"/>
        <v>0</v>
      </c>
      <c r="Q1032" s="43">
        <f t="shared" si="101"/>
        <v>600</v>
      </c>
      <c r="R1032" s="43">
        <f t="shared" si="102"/>
        <v>10</v>
      </c>
      <c r="U1032" s="40"/>
      <c r="V1032" s="40"/>
      <c r="W1032" s="10"/>
      <c r="X1032" s="6"/>
    </row>
    <row r="1033" spans="1:24">
      <c r="A1033" s="45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26">
        <v>130</v>
      </c>
      <c r="N1033" s="41">
        <f t="shared" si="98"/>
        <v>3</v>
      </c>
      <c r="O1033" s="42" t="str">
        <f t="shared" si="99"/>
        <v>13</v>
      </c>
      <c r="P1033" s="42" t="str">
        <f t="shared" si="100"/>
        <v>0</v>
      </c>
      <c r="Q1033" s="43">
        <f t="shared" si="101"/>
        <v>780</v>
      </c>
      <c r="R1033" s="43">
        <f t="shared" si="102"/>
        <v>13</v>
      </c>
      <c r="U1033" s="40"/>
      <c r="V1033" s="40"/>
      <c r="W1033" s="10"/>
      <c r="X1033" s="6"/>
    </row>
    <row r="1034" spans="1:24">
      <c r="A1034" s="45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26">
        <v>10</v>
      </c>
      <c r="N1034" s="41">
        <f t="shared" si="98"/>
        <v>2</v>
      </c>
      <c r="O1034" s="42" t="str">
        <f t="shared" si="99"/>
        <v>10</v>
      </c>
      <c r="P1034" s="42">
        <f t="shared" si="100"/>
        <v>0</v>
      </c>
      <c r="Q1034" s="43">
        <f t="shared" si="101"/>
        <v>600</v>
      </c>
      <c r="R1034" s="43">
        <f t="shared" si="102"/>
        <v>10</v>
      </c>
      <c r="U1034" s="40"/>
      <c r="V1034" s="40"/>
      <c r="W1034" s="10"/>
      <c r="X1034" s="6"/>
    </row>
    <row r="1035" spans="1:24">
      <c r="A1035" s="45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26">
        <v>4</v>
      </c>
      <c r="N1035" s="41">
        <f t="shared" si="98"/>
        <v>1</v>
      </c>
      <c r="O1035" s="42" t="str">
        <f t="shared" si="99"/>
        <v>4</v>
      </c>
      <c r="P1035" s="42">
        <f t="shared" si="100"/>
        <v>0</v>
      </c>
      <c r="Q1035" s="43">
        <f t="shared" si="101"/>
        <v>240</v>
      </c>
      <c r="R1035" s="43">
        <f t="shared" si="102"/>
        <v>4</v>
      </c>
      <c r="U1035" s="40"/>
      <c r="V1035" s="40"/>
      <c r="W1035" s="10"/>
      <c r="X1035" s="6"/>
    </row>
    <row r="1036" spans="1:24">
      <c r="A1036" s="45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466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26">
        <v>367</v>
      </c>
      <c r="N1036" s="41">
        <f t="shared" si="98"/>
        <v>3</v>
      </c>
      <c r="O1036" s="42" t="str">
        <f t="shared" si="99"/>
        <v>36</v>
      </c>
      <c r="P1036" s="42" t="str">
        <f t="shared" si="100"/>
        <v>7</v>
      </c>
      <c r="Q1036" s="43">
        <f t="shared" si="101"/>
        <v>2167</v>
      </c>
      <c r="R1036" s="43">
        <f t="shared" si="102"/>
        <v>36.116666666666667</v>
      </c>
      <c r="U1036" s="40"/>
      <c r="V1036" s="40"/>
      <c r="W1036" s="10"/>
      <c r="X1036" s="6"/>
    </row>
    <row r="1037" spans="1:24">
      <c r="A1037" s="45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26">
        <v>233</v>
      </c>
      <c r="N1037" s="41">
        <f t="shared" si="98"/>
        <v>3</v>
      </c>
      <c r="O1037" s="42" t="str">
        <f t="shared" si="99"/>
        <v>23</v>
      </c>
      <c r="P1037" s="42" t="str">
        <f t="shared" si="100"/>
        <v>3</v>
      </c>
      <c r="Q1037" s="43">
        <f t="shared" si="101"/>
        <v>1383</v>
      </c>
      <c r="R1037" s="43">
        <f t="shared" si="102"/>
        <v>23.05</v>
      </c>
      <c r="U1037" s="40"/>
      <c r="V1037" s="40"/>
      <c r="W1037" s="10"/>
      <c r="X1037" s="6"/>
    </row>
    <row r="1038" spans="1:24">
      <c r="A1038" s="45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26">
        <v>746</v>
      </c>
      <c r="N1038" s="41">
        <f t="shared" si="98"/>
        <v>3</v>
      </c>
      <c r="O1038" s="42" t="str">
        <f t="shared" si="99"/>
        <v>74</v>
      </c>
      <c r="P1038" s="42" t="str">
        <f t="shared" si="100"/>
        <v>6</v>
      </c>
      <c r="Q1038" s="43">
        <f t="shared" si="101"/>
        <v>4446</v>
      </c>
      <c r="R1038" s="43">
        <f t="shared" si="102"/>
        <v>74.099999999999994</v>
      </c>
      <c r="U1038" s="40"/>
      <c r="V1038" s="40"/>
      <c r="W1038" s="10"/>
      <c r="X1038" s="6"/>
    </row>
  </sheetData>
  <autoFilter ref="A1:Z1038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3B1A0841-A20B-4B39-95A4-7D18A701EE55}"/>
</file>

<file path=customXml/itemProps2.xml><?xml version="1.0" encoding="utf-8"?>
<ds:datastoreItem xmlns:ds="http://schemas.openxmlformats.org/officeDocument/2006/customXml" ds:itemID="{432A6244-D67E-41A9-92D5-D9EF3C836B15}"/>
</file>

<file path=customXml/itemProps3.xml><?xml version="1.0" encoding="utf-8"?>
<ds:datastoreItem xmlns:ds="http://schemas.openxmlformats.org/officeDocument/2006/customXml" ds:itemID="{5BF4D71F-7DDE-42C3-943A-7907AFB5BC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Junio 2024</dc:title>
  <dc:creator>Mabel Xiomara Rojas Novoa</dc:creator>
  <cp:lastModifiedBy>John Alexander Galvis Gonzalez</cp:lastModifiedBy>
  <dcterms:created xsi:type="dcterms:W3CDTF">2024-08-12T15:59:11Z</dcterms:created>
  <dcterms:modified xsi:type="dcterms:W3CDTF">2024-09-10T20:19:17Z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